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D:\Supin\ISA\BRIC\Dropbox\law\CPA\CPSMP68\"/>
    </mc:Choice>
  </mc:AlternateContent>
  <xr:revisionPtr revIDLastSave="0" documentId="13_ncr:1_{316B0A40-36A5-4181-97EA-F199324A915E}" xr6:coauthVersionLast="47" xr6:coauthVersionMax="47" xr10:uidLastSave="{00000000-0000-0000-0000-000000000000}"/>
  <bookViews>
    <workbookView xWindow="1560" yWindow="480" windowWidth="25425" windowHeight="15720" tabRatio="427" activeTab="2" xr2:uid="{00000000-000D-0000-FFFF-FFFF00000000}"/>
  </bookViews>
  <sheets>
    <sheet name="Table" sheetId="4" r:id="rId1"/>
    <sheet name="Table (2)" sheetId="6" r:id="rId2"/>
    <sheet name="Instruction" sheetId="7" r:id="rId3"/>
  </sheets>
  <definedNames>
    <definedName name="_xlnm._FilterDatabase" localSheetId="0" hidden="1">Table!$A$6:$AA$122</definedName>
    <definedName name="_xlnm._FilterDatabase" localSheetId="1" hidden="1">'Table (2)'!$A$6:$AA$72</definedName>
    <definedName name="Codes" localSheetId="1">'Table (2)'!$E$7:$AA$72</definedName>
    <definedName name="Codes">Table!$E$7:$AA$122</definedName>
    <definedName name="CodeTable" localSheetId="1">'Table (2)'!$E$7:$AA$64</definedName>
    <definedName name="CodeTable">Table!$E$7:$AA$114</definedName>
    <definedName name="_xlnm.Print_Area" localSheetId="2">Instruction!$A$1:$C$41</definedName>
    <definedName name="_xlnm.Print_Area" localSheetId="0">Table!$A$1:$AA$150</definedName>
    <definedName name="_xlnm.Print_Area" localSheetId="1">'Table (2)'!$A$1:$AA$89</definedName>
    <definedName name="_xlnm.Print_Titles" localSheetId="0">Table!$3:$6</definedName>
    <definedName name="_xlnm.Print_Titles" localSheetId="1">'Table (2)'!$3:$6</definedName>
    <definedName name="Pwd" comment="Sheet protection and Publicised pdf">"asa2477"</definedName>
  </definedNames>
  <calcPr calcId="191029"/>
</workbook>
</file>

<file path=xl/calcChain.xml><?xml version="1.0" encoding="utf-8"?>
<calcChain xmlns="http://schemas.openxmlformats.org/spreadsheetml/2006/main">
  <c r="AA1" i="6" l="1"/>
  <c r="B1" i="6"/>
  <c r="A55" i="6"/>
  <c r="A44" i="6"/>
  <c r="A31" i="6"/>
  <c r="A27" i="6"/>
  <c r="A19" i="6"/>
  <c r="A7" i="6"/>
  <c r="D68" i="6"/>
  <c r="C68" i="6"/>
  <c r="B68" i="6"/>
  <c r="C67" i="6"/>
  <c r="D66" i="6"/>
  <c r="C66" i="6"/>
  <c r="B66" i="6"/>
  <c r="D65" i="6"/>
  <c r="C65" i="6"/>
  <c r="B65" i="6"/>
  <c r="B69" i="6"/>
  <c r="B67" i="6"/>
  <c r="A75" i="6"/>
  <c r="E75" i="6"/>
  <c r="W79" i="6"/>
  <c r="P80" i="6"/>
  <c r="P79" i="6"/>
  <c r="O79" i="6"/>
  <c r="W77" i="6"/>
  <c r="P78" i="6"/>
  <c r="P77" i="6"/>
  <c r="O77" i="6"/>
  <c r="W76" i="6"/>
  <c r="O76" i="6"/>
  <c r="V88" i="6"/>
  <c r="V87" i="6"/>
  <c r="V86" i="6"/>
  <c r="V85" i="6"/>
  <c r="V84" i="6"/>
  <c r="V83" i="6"/>
  <c r="V82" i="6"/>
  <c r="P87" i="6"/>
  <c r="O87" i="6"/>
  <c r="P85" i="6"/>
  <c r="O85" i="6"/>
  <c r="P83" i="6"/>
  <c r="O83" i="6"/>
  <c r="O82" i="6"/>
  <c r="F88" i="6"/>
  <c r="E88" i="6"/>
  <c r="F87" i="6"/>
  <c r="E87" i="6"/>
  <c r="F86" i="6"/>
  <c r="E86" i="6"/>
  <c r="F85" i="6"/>
  <c r="E85" i="6"/>
  <c r="F84" i="6"/>
  <c r="E84" i="6"/>
  <c r="F83" i="6"/>
  <c r="E83" i="6"/>
  <c r="F82" i="6"/>
  <c r="E82" i="6"/>
  <c r="F81" i="6"/>
  <c r="E81" i="6"/>
  <c r="F80" i="6"/>
  <c r="E80" i="6"/>
  <c r="F79" i="6"/>
  <c r="E79" i="6"/>
  <c r="F78" i="6"/>
  <c r="E78" i="6"/>
  <c r="F77" i="6"/>
  <c r="E77" i="6"/>
  <c r="B87" i="6"/>
  <c r="B85" i="6"/>
  <c r="A88" i="6"/>
  <c r="A86" i="6"/>
  <c r="D78" i="6"/>
  <c r="C78" i="6"/>
  <c r="B78" i="6"/>
  <c r="A78" i="6"/>
  <c r="C69" i="6"/>
  <c r="AA72" i="6"/>
  <c r="Z72" i="6"/>
  <c r="Y72" i="6"/>
  <c r="X72" i="6"/>
  <c r="W72" i="6"/>
  <c r="AA71" i="6"/>
  <c r="Z71" i="6"/>
  <c r="Y71" i="6"/>
  <c r="X71" i="6"/>
  <c r="W71" i="6"/>
  <c r="AA70" i="6"/>
  <c r="Z70" i="6"/>
  <c r="Y70" i="6"/>
  <c r="X70" i="6"/>
  <c r="W70" i="6"/>
  <c r="AA69" i="6"/>
  <c r="Z69" i="6"/>
  <c r="Y69" i="6"/>
  <c r="X69" i="6"/>
  <c r="W69" i="6"/>
  <c r="AA68" i="6"/>
  <c r="Z68" i="6"/>
  <c r="Y68" i="6"/>
  <c r="X68" i="6"/>
  <c r="W68" i="6"/>
  <c r="AA67" i="6"/>
  <c r="Z67" i="6"/>
  <c r="Y67" i="6"/>
  <c r="X67" i="6"/>
  <c r="W67" i="6"/>
  <c r="AA66" i="6"/>
  <c r="Z66" i="6"/>
  <c r="Y66" i="6"/>
  <c r="X66" i="6"/>
  <c r="W66" i="6"/>
  <c r="AA65" i="6"/>
  <c r="Z65" i="6"/>
  <c r="Y65" i="6"/>
  <c r="X65" i="6"/>
  <c r="W65" i="6"/>
  <c r="V72" i="6"/>
  <c r="U72" i="6"/>
  <c r="T72" i="6"/>
  <c r="S72" i="6"/>
  <c r="R72" i="6"/>
  <c r="V71" i="6"/>
  <c r="U71" i="6"/>
  <c r="T71" i="6"/>
  <c r="S71" i="6"/>
  <c r="R71" i="6"/>
  <c r="V70" i="6"/>
  <c r="U70" i="6"/>
  <c r="T70" i="6"/>
  <c r="S70" i="6"/>
  <c r="R70" i="6"/>
  <c r="V69" i="6"/>
  <c r="U69" i="6"/>
  <c r="T69" i="6"/>
  <c r="S69" i="6"/>
  <c r="R69" i="6"/>
  <c r="V68" i="6"/>
  <c r="U68" i="6"/>
  <c r="T68" i="6"/>
  <c r="S68" i="6"/>
  <c r="R68" i="6"/>
  <c r="V67" i="6"/>
  <c r="U67" i="6"/>
  <c r="T67" i="6"/>
  <c r="S67" i="6"/>
  <c r="R67" i="6"/>
  <c r="V66" i="6"/>
  <c r="U66" i="6"/>
  <c r="T66" i="6"/>
  <c r="S66" i="6"/>
  <c r="R66" i="6"/>
  <c r="V65" i="6"/>
  <c r="U65" i="6"/>
  <c r="T65" i="6"/>
  <c r="S65" i="6"/>
  <c r="R65" i="6"/>
  <c r="Q72" i="6"/>
  <c r="P72" i="6"/>
  <c r="O72" i="6"/>
  <c r="N72" i="6"/>
  <c r="M72" i="6"/>
  <c r="Q71" i="6"/>
  <c r="P71" i="6"/>
  <c r="O71" i="6"/>
  <c r="N71" i="6"/>
  <c r="M71" i="6"/>
  <c r="Q70" i="6"/>
  <c r="P70" i="6"/>
  <c r="O70" i="6"/>
  <c r="N70" i="6"/>
  <c r="M70" i="6"/>
  <c r="Q69" i="6"/>
  <c r="P69" i="6"/>
  <c r="O69" i="6"/>
  <c r="N69" i="6"/>
  <c r="M69" i="6"/>
  <c r="Q68" i="6"/>
  <c r="P68" i="6"/>
  <c r="O68" i="6"/>
  <c r="N68" i="6"/>
  <c r="M68" i="6"/>
  <c r="Q67" i="6"/>
  <c r="P67" i="6"/>
  <c r="O67" i="6"/>
  <c r="N67" i="6"/>
  <c r="M67" i="6"/>
  <c r="Q66" i="6"/>
  <c r="P66" i="6"/>
  <c r="O66" i="6"/>
  <c r="N66" i="6"/>
  <c r="M66" i="6"/>
  <c r="Q65" i="6"/>
  <c r="P65" i="6"/>
  <c r="O65" i="6"/>
  <c r="N65" i="6"/>
  <c r="M65" i="6"/>
  <c r="L72" i="6"/>
  <c r="K72" i="6"/>
  <c r="J72" i="6"/>
  <c r="I72" i="6"/>
  <c r="H72" i="6"/>
  <c r="G72" i="6"/>
  <c r="F72" i="6"/>
  <c r="E72" i="6"/>
  <c r="L71" i="6"/>
  <c r="K71" i="6"/>
  <c r="J71" i="6"/>
  <c r="I71" i="6"/>
  <c r="H71" i="6"/>
  <c r="G71" i="6"/>
  <c r="F71" i="6"/>
  <c r="E71" i="6"/>
  <c r="L70" i="6"/>
  <c r="K70" i="6"/>
  <c r="J70" i="6"/>
  <c r="I70" i="6"/>
  <c r="H70" i="6"/>
  <c r="G70" i="6"/>
  <c r="F70" i="6"/>
  <c r="E70" i="6"/>
  <c r="L69" i="6"/>
  <c r="K69" i="6"/>
  <c r="J69" i="6"/>
  <c r="I69" i="6"/>
  <c r="H69" i="6"/>
  <c r="G69" i="6"/>
  <c r="F69" i="6"/>
  <c r="E69" i="6"/>
  <c r="L68" i="6"/>
  <c r="K68" i="6"/>
  <c r="J68" i="6"/>
  <c r="I68" i="6"/>
  <c r="H68" i="6"/>
  <c r="G68" i="6"/>
  <c r="F68" i="6"/>
  <c r="E68" i="6"/>
  <c r="L67" i="6"/>
  <c r="K67" i="6"/>
  <c r="J67" i="6"/>
  <c r="I67" i="6"/>
  <c r="H67" i="6"/>
  <c r="G67" i="6"/>
  <c r="F67" i="6"/>
  <c r="E67" i="6"/>
  <c r="L66" i="6"/>
  <c r="K66" i="6"/>
  <c r="J66" i="6"/>
  <c r="I66" i="6"/>
  <c r="H66" i="6"/>
  <c r="G66" i="6"/>
  <c r="F66" i="6"/>
  <c r="E66" i="6"/>
  <c r="L65" i="6"/>
  <c r="K65" i="6"/>
  <c r="J65" i="6"/>
  <c r="I65" i="6"/>
  <c r="H65" i="6"/>
  <c r="G65" i="6"/>
  <c r="F65" i="6"/>
  <c r="E65" i="6"/>
  <c r="B72" i="6"/>
  <c r="B71" i="6"/>
  <c r="B70" i="6"/>
  <c r="Z41" i="6"/>
  <c r="AA41" i="6"/>
  <c r="Y41" i="6"/>
  <c r="X41" i="6"/>
  <c r="W41" i="6"/>
  <c r="B41" i="6"/>
  <c r="V17" i="6"/>
  <c r="U17" i="6"/>
  <c r="T17" i="6"/>
  <c r="S17" i="6"/>
  <c r="R17" i="6"/>
  <c r="AA30" i="6"/>
  <c r="E74" i="6"/>
  <c r="F74" i="6"/>
  <c r="G74" i="6"/>
  <c r="H74" i="6"/>
  <c r="I74" i="6"/>
  <c r="J74" i="6"/>
  <c r="K74" i="6"/>
  <c r="L74" i="6"/>
  <c r="M74" i="6"/>
  <c r="N74" i="6"/>
  <c r="O74" i="6"/>
  <c r="P74" i="6"/>
  <c r="Q74" i="6"/>
  <c r="R74" i="6"/>
  <c r="S74" i="6"/>
  <c r="T74" i="6"/>
  <c r="U74" i="6"/>
  <c r="V74" i="6"/>
  <c r="W74" i="6"/>
  <c r="X74" i="6"/>
  <c r="Y74" i="6"/>
  <c r="Z74" i="6"/>
  <c r="AA74" i="6"/>
  <c r="AA64" i="6"/>
  <c r="Z64" i="6"/>
  <c r="Y64" i="6"/>
  <c r="X64" i="6"/>
  <c r="W64" i="6"/>
  <c r="V64" i="6"/>
  <c r="U64" i="6"/>
  <c r="T64" i="6"/>
  <c r="S64" i="6"/>
  <c r="R64" i="6"/>
  <c r="Q64" i="6"/>
  <c r="P64" i="6"/>
  <c r="O64" i="6"/>
  <c r="N64" i="6"/>
  <c r="M64" i="6"/>
  <c r="L64" i="6"/>
  <c r="K64" i="6"/>
  <c r="J64" i="6"/>
  <c r="I64" i="6"/>
  <c r="H64" i="6"/>
  <c r="G64" i="6"/>
  <c r="F64" i="6"/>
  <c r="E64" i="6"/>
  <c r="AA63" i="6"/>
  <c r="Z63" i="6"/>
  <c r="Y63" i="6"/>
  <c r="X63" i="6"/>
  <c r="W63" i="6"/>
  <c r="V63" i="6"/>
  <c r="U63" i="6"/>
  <c r="T63" i="6"/>
  <c r="S63" i="6"/>
  <c r="R63" i="6"/>
  <c r="Q63" i="6"/>
  <c r="P63" i="6"/>
  <c r="O63" i="6"/>
  <c r="N63" i="6"/>
  <c r="M63" i="6"/>
  <c r="L63" i="6"/>
  <c r="K63" i="6"/>
  <c r="J63" i="6"/>
  <c r="I63" i="6"/>
  <c r="H63" i="6"/>
  <c r="G63" i="6"/>
  <c r="F63" i="6"/>
  <c r="E63" i="6"/>
  <c r="AA62" i="6"/>
  <c r="Z62" i="6"/>
  <c r="Y62" i="6"/>
  <c r="X62" i="6"/>
  <c r="W62" i="6"/>
  <c r="V62" i="6"/>
  <c r="U62" i="6"/>
  <c r="T62" i="6"/>
  <c r="S62" i="6"/>
  <c r="R62" i="6"/>
  <c r="Q62" i="6"/>
  <c r="P62" i="6"/>
  <c r="O62" i="6"/>
  <c r="N62" i="6"/>
  <c r="M62" i="6"/>
  <c r="L62" i="6"/>
  <c r="K62" i="6"/>
  <c r="J62" i="6"/>
  <c r="I62" i="6"/>
  <c r="H62" i="6"/>
  <c r="G62" i="6"/>
  <c r="F62" i="6"/>
  <c r="E62" i="6"/>
  <c r="AA61" i="6"/>
  <c r="Z61" i="6"/>
  <c r="Y61" i="6"/>
  <c r="X61" i="6"/>
  <c r="W61" i="6"/>
  <c r="V61" i="6"/>
  <c r="U61" i="6"/>
  <c r="T61" i="6"/>
  <c r="S61" i="6"/>
  <c r="R61" i="6"/>
  <c r="Q61" i="6"/>
  <c r="P61" i="6"/>
  <c r="O61" i="6"/>
  <c r="N61" i="6"/>
  <c r="M61" i="6"/>
  <c r="L61" i="6"/>
  <c r="K61" i="6"/>
  <c r="J61" i="6"/>
  <c r="I61" i="6"/>
  <c r="H61" i="6"/>
  <c r="G61" i="6"/>
  <c r="F61" i="6"/>
  <c r="E61" i="6"/>
  <c r="AA60" i="6"/>
  <c r="Z60" i="6"/>
  <c r="Y60" i="6"/>
  <c r="X60" i="6"/>
  <c r="W60" i="6"/>
  <c r="V60" i="6"/>
  <c r="U60" i="6"/>
  <c r="T60" i="6"/>
  <c r="S60" i="6"/>
  <c r="R60" i="6"/>
  <c r="Q60" i="6"/>
  <c r="P60" i="6"/>
  <c r="O60" i="6"/>
  <c r="N60" i="6"/>
  <c r="M60" i="6"/>
  <c r="L60" i="6"/>
  <c r="K60" i="6"/>
  <c r="J60" i="6"/>
  <c r="I60" i="6"/>
  <c r="H60" i="6"/>
  <c r="G60" i="6"/>
  <c r="F60" i="6"/>
  <c r="E60" i="6"/>
  <c r="AA59" i="6"/>
  <c r="Z59" i="6"/>
  <c r="Y59" i="6"/>
  <c r="X59" i="6"/>
  <c r="W59" i="6"/>
  <c r="V59" i="6"/>
  <c r="U59" i="6"/>
  <c r="T59" i="6"/>
  <c r="S59" i="6"/>
  <c r="R59" i="6"/>
  <c r="Q59" i="6"/>
  <c r="P59" i="6"/>
  <c r="O59" i="6"/>
  <c r="N59" i="6"/>
  <c r="M59" i="6"/>
  <c r="L59" i="6"/>
  <c r="K59" i="6"/>
  <c r="J59" i="6"/>
  <c r="I59" i="6"/>
  <c r="H59" i="6"/>
  <c r="G59" i="6"/>
  <c r="F59" i="6"/>
  <c r="E59" i="6"/>
  <c r="AA58" i="6"/>
  <c r="Z58" i="6"/>
  <c r="Y58" i="6"/>
  <c r="X58" i="6"/>
  <c r="W58" i="6"/>
  <c r="V58" i="6"/>
  <c r="U58" i="6"/>
  <c r="T58" i="6"/>
  <c r="S58" i="6"/>
  <c r="R58" i="6"/>
  <c r="Q58" i="6"/>
  <c r="P58" i="6"/>
  <c r="O58" i="6"/>
  <c r="N58" i="6"/>
  <c r="M58" i="6"/>
  <c r="L58" i="6"/>
  <c r="K58" i="6"/>
  <c r="J58" i="6"/>
  <c r="I58" i="6"/>
  <c r="H58" i="6"/>
  <c r="G58" i="6"/>
  <c r="F58" i="6"/>
  <c r="E58" i="6"/>
  <c r="AA57" i="6"/>
  <c r="Z57" i="6"/>
  <c r="Y57" i="6"/>
  <c r="X57" i="6"/>
  <c r="W57" i="6"/>
  <c r="V57" i="6"/>
  <c r="U57" i="6"/>
  <c r="T57" i="6"/>
  <c r="S57" i="6"/>
  <c r="R57" i="6"/>
  <c r="Q57" i="6"/>
  <c r="P57" i="6"/>
  <c r="O57" i="6"/>
  <c r="N57" i="6"/>
  <c r="M57" i="6"/>
  <c r="L57" i="6"/>
  <c r="K57" i="6"/>
  <c r="J57" i="6"/>
  <c r="I57" i="6"/>
  <c r="H57" i="6"/>
  <c r="G57" i="6"/>
  <c r="F57" i="6"/>
  <c r="E57" i="6"/>
  <c r="AA56" i="6"/>
  <c r="Z56" i="6"/>
  <c r="Y56" i="6"/>
  <c r="X56" i="6"/>
  <c r="W56" i="6"/>
  <c r="V56" i="6"/>
  <c r="U56" i="6"/>
  <c r="T56" i="6"/>
  <c r="S56" i="6"/>
  <c r="R56" i="6"/>
  <c r="Q56" i="6"/>
  <c r="P56" i="6"/>
  <c r="O56" i="6"/>
  <c r="N56" i="6"/>
  <c r="M56" i="6"/>
  <c r="L56" i="6"/>
  <c r="K56" i="6"/>
  <c r="J56" i="6"/>
  <c r="I56" i="6"/>
  <c r="H56" i="6"/>
  <c r="G56" i="6"/>
  <c r="F56" i="6"/>
  <c r="E56" i="6"/>
  <c r="AA55" i="6"/>
  <c r="Z55" i="6"/>
  <c r="Y55" i="6"/>
  <c r="X55" i="6"/>
  <c r="W55" i="6"/>
  <c r="V55" i="6"/>
  <c r="U55" i="6"/>
  <c r="T55" i="6"/>
  <c r="S55" i="6"/>
  <c r="R55" i="6"/>
  <c r="Q55" i="6"/>
  <c r="P55" i="6"/>
  <c r="O55" i="6"/>
  <c r="N55" i="6"/>
  <c r="M55" i="6"/>
  <c r="L55" i="6"/>
  <c r="K55" i="6"/>
  <c r="J55" i="6"/>
  <c r="I55" i="6"/>
  <c r="H55" i="6"/>
  <c r="G55" i="6"/>
  <c r="F55" i="6"/>
  <c r="E55" i="6"/>
  <c r="AA54" i="6"/>
  <c r="Z54" i="6"/>
  <c r="Y54" i="6"/>
  <c r="X54" i="6"/>
  <c r="W54" i="6"/>
  <c r="V54" i="6"/>
  <c r="U54" i="6"/>
  <c r="T54" i="6"/>
  <c r="S54" i="6"/>
  <c r="R54" i="6"/>
  <c r="Q54" i="6"/>
  <c r="P54" i="6"/>
  <c r="O54" i="6"/>
  <c r="N54" i="6"/>
  <c r="M54" i="6"/>
  <c r="L54" i="6"/>
  <c r="K54" i="6"/>
  <c r="J54" i="6"/>
  <c r="I54" i="6"/>
  <c r="H54" i="6"/>
  <c r="G54" i="6"/>
  <c r="F54" i="6"/>
  <c r="E54" i="6"/>
  <c r="AA53" i="6"/>
  <c r="Z53" i="6"/>
  <c r="Y53" i="6"/>
  <c r="X53" i="6"/>
  <c r="W53" i="6"/>
  <c r="V53" i="6"/>
  <c r="U53" i="6"/>
  <c r="T53" i="6"/>
  <c r="S53" i="6"/>
  <c r="R53" i="6"/>
  <c r="Q53" i="6"/>
  <c r="P53" i="6"/>
  <c r="O53" i="6"/>
  <c r="N53" i="6"/>
  <c r="M53" i="6"/>
  <c r="L53" i="6"/>
  <c r="K53" i="6"/>
  <c r="J53" i="6"/>
  <c r="I53" i="6"/>
  <c r="H53" i="6"/>
  <c r="G53" i="6"/>
  <c r="F53" i="6"/>
  <c r="E53" i="6"/>
  <c r="AA52" i="6"/>
  <c r="Z52" i="6"/>
  <c r="Y52" i="6"/>
  <c r="X52" i="6"/>
  <c r="W52" i="6"/>
  <c r="V52" i="6"/>
  <c r="U52" i="6"/>
  <c r="T52" i="6"/>
  <c r="S52" i="6"/>
  <c r="R52" i="6"/>
  <c r="Q52" i="6"/>
  <c r="P52" i="6"/>
  <c r="O52" i="6"/>
  <c r="N52" i="6"/>
  <c r="M52" i="6"/>
  <c r="L52" i="6"/>
  <c r="K52" i="6"/>
  <c r="J52" i="6"/>
  <c r="I52" i="6"/>
  <c r="H52" i="6"/>
  <c r="G52" i="6"/>
  <c r="F52" i="6"/>
  <c r="E52" i="6"/>
  <c r="AA51" i="6"/>
  <c r="Z51" i="6"/>
  <c r="Y51" i="6"/>
  <c r="X51" i="6"/>
  <c r="W51" i="6"/>
  <c r="V51" i="6"/>
  <c r="U51" i="6"/>
  <c r="T51" i="6"/>
  <c r="S51" i="6"/>
  <c r="R51" i="6"/>
  <c r="Q51" i="6"/>
  <c r="P51" i="6"/>
  <c r="O51" i="6"/>
  <c r="N51" i="6"/>
  <c r="M51" i="6"/>
  <c r="L51" i="6"/>
  <c r="K51" i="6"/>
  <c r="J51" i="6"/>
  <c r="I51" i="6"/>
  <c r="H51" i="6"/>
  <c r="G51" i="6"/>
  <c r="F51" i="6"/>
  <c r="E51" i="6"/>
  <c r="AA50" i="6"/>
  <c r="Z50" i="6"/>
  <c r="Y50" i="6"/>
  <c r="X50" i="6"/>
  <c r="W50" i="6"/>
  <c r="V50" i="6"/>
  <c r="U50" i="6"/>
  <c r="T50" i="6"/>
  <c r="S50" i="6"/>
  <c r="R50" i="6"/>
  <c r="Q50" i="6"/>
  <c r="P50" i="6"/>
  <c r="O50" i="6"/>
  <c r="N50" i="6"/>
  <c r="M50" i="6"/>
  <c r="L50" i="6"/>
  <c r="K50" i="6"/>
  <c r="J50" i="6"/>
  <c r="I50" i="6"/>
  <c r="H50" i="6"/>
  <c r="G50" i="6"/>
  <c r="F50" i="6"/>
  <c r="E50" i="6"/>
  <c r="AA49" i="6"/>
  <c r="Z49" i="6"/>
  <c r="Y49" i="6"/>
  <c r="X49" i="6"/>
  <c r="W49" i="6"/>
  <c r="V49" i="6"/>
  <c r="U49" i="6"/>
  <c r="T49" i="6"/>
  <c r="S49" i="6"/>
  <c r="R49" i="6"/>
  <c r="Q49" i="6"/>
  <c r="P49" i="6"/>
  <c r="O49" i="6"/>
  <c r="N49" i="6"/>
  <c r="M49" i="6"/>
  <c r="L49" i="6"/>
  <c r="K49" i="6"/>
  <c r="J49" i="6"/>
  <c r="I49" i="6"/>
  <c r="H49" i="6"/>
  <c r="G49" i="6"/>
  <c r="F49" i="6"/>
  <c r="E49" i="6"/>
  <c r="AA48" i="6"/>
  <c r="Z48" i="6"/>
  <c r="Y48" i="6"/>
  <c r="X48" i="6"/>
  <c r="W48" i="6"/>
  <c r="V48" i="6"/>
  <c r="U48" i="6"/>
  <c r="T48" i="6"/>
  <c r="S48" i="6"/>
  <c r="R48" i="6"/>
  <c r="Q48" i="6"/>
  <c r="P48" i="6"/>
  <c r="O48" i="6"/>
  <c r="N48" i="6"/>
  <c r="M48" i="6"/>
  <c r="L48" i="6"/>
  <c r="K48" i="6"/>
  <c r="J48" i="6"/>
  <c r="I48" i="6"/>
  <c r="H48" i="6"/>
  <c r="G48" i="6"/>
  <c r="F48" i="6"/>
  <c r="E48" i="6"/>
  <c r="AA47" i="6"/>
  <c r="Z47" i="6"/>
  <c r="Y47" i="6"/>
  <c r="X47" i="6"/>
  <c r="W47" i="6"/>
  <c r="V47" i="6"/>
  <c r="U47" i="6"/>
  <c r="T47" i="6"/>
  <c r="S47" i="6"/>
  <c r="R47" i="6"/>
  <c r="Q47" i="6"/>
  <c r="P47" i="6"/>
  <c r="O47" i="6"/>
  <c r="N47" i="6"/>
  <c r="M47" i="6"/>
  <c r="L47" i="6"/>
  <c r="K47" i="6"/>
  <c r="J47" i="6"/>
  <c r="I47" i="6"/>
  <c r="H47" i="6"/>
  <c r="G47" i="6"/>
  <c r="F47" i="6"/>
  <c r="E47" i="6"/>
  <c r="AA46" i="6"/>
  <c r="Z46" i="6"/>
  <c r="Y46" i="6"/>
  <c r="X46" i="6"/>
  <c r="W46" i="6"/>
  <c r="V46" i="6"/>
  <c r="U46" i="6"/>
  <c r="T46" i="6"/>
  <c r="S46" i="6"/>
  <c r="R46" i="6"/>
  <c r="Q46" i="6"/>
  <c r="P46" i="6"/>
  <c r="O46" i="6"/>
  <c r="N46" i="6"/>
  <c r="M46" i="6"/>
  <c r="L46" i="6"/>
  <c r="K46" i="6"/>
  <c r="J46" i="6"/>
  <c r="I46" i="6"/>
  <c r="H46" i="6"/>
  <c r="G46" i="6"/>
  <c r="F46" i="6"/>
  <c r="E46" i="6"/>
  <c r="AA45" i="6"/>
  <c r="Z45" i="6"/>
  <c r="Y45" i="6"/>
  <c r="X45" i="6"/>
  <c r="W45" i="6"/>
  <c r="V45" i="6"/>
  <c r="U45" i="6"/>
  <c r="T45" i="6"/>
  <c r="S45" i="6"/>
  <c r="R45" i="6"/>
  <c r="Q45" i="6"/>
  <c r="P45" i="6"/>
  <c r="O45" i="6"/>
  <c r="N45" i="6"/>
  <c r="M45" i="6"/>
  <c r="L45" i="6"/>
  <c r="K45" i="6"/>
  <c r="J45" i="6"/>
  <c r="I45" i="6"/>
  <c r="H45" i="6"/>
  <c r="G45" i="6"/>
  <c r="F45" i="6"/>
  <c r="E45" i="6"/>
  <c r="AA44" i="6"/>
  <c r="Z44" i="6"/>
  <c r="Y44" i="6"/>
  <c r="X44" i="6"/>
  <c r="W44" i="6"/>
  <c r="V44" i="6"/>
  <c r="U44" i="6"/>
  <c r="T44" i="6"/>
  <c r="S44" i="6"/>
  <c r="R44" i="6"/>
  <c r="Q44" i="6"/>
  <c r="P44" i="6"/>
  <c r="O44" i="6"/>
  <c r="N44" i="6"/>
  <c r="M44" i="6"/>
  <c r="L44" i="6"/>
  <c r="K44" i="6"/>
  <c r="J44" i="6"/>
  <c r="I44" i="6"/>
  <c r="H44" i="6"/>
  <c r="G44" i="6"/>
  <c r="F44" i="6"/>
  <c r="E44" i="6"/>
  <c r="AA43" i="6"/>
  <c r="Z43" i="6"/>
  <c r="Y43" i="6"/>
  <c r="X43" i="6"/>
  <c r="W43" i="6"/>
  <c r="V43" i="6"/>
  <c r="U43" i="6"/>
  <c r="T43" i="6"/>
  <c r="S43" i="6"/>
  <c r="R43" i="6"/>
  <c r="Q43" i="6"/>
  <c r="P43" i="6"/>
  <c r="O43" i="6"/>
  <c r="N43" i="6"/>
  <c r="M43" i="6"/>
  <c r="L43" i="6"/>
  <c r="K43" i="6"/>
  <c r="J43" i="6"/>
  <c r="I43" i="6"/>
  <c r="H43" i="6"/>
  <c r="G43" i="6"/>
  <c r="F43" i="6"/>
  <c r="E43" i="6"/>
  <c r="AA42" i="6"/>
  <c r="Z42" i="6"/>
  <c r="Y42" i="6"/>
  <c r="X42" i="6"/>
  <c r="W42" i="6"/>
  <c r="V42" i="6"/>
  <c r="U42" i="6"/>
  <c r="T42" i="6"/>
  <c r="S42" i="6"/>
  <c r="R42" i="6"/>
  <c r="Q42" i="6"/>
  <c r="P42" i="6"/>
  <c r="O42" i="6"/>
  <c r="N42" i="6"/>
  <c r="M42" i="6"/>
  <c r="L42" i="6"/>
  <c r="K42" i="6"/>
  <c r="J42" i="6"/>
  <c r="I42" i="6"/>
  <c r="H42" i="6"/>
  <c r="G42" i="6"/>
  <c r="F42" i="6"/>
  <c r="E42" i="6"/>
  <c r="AA40" i="6"/>
  <c r="Z40" i="6"/>
  <c r="Y40" i="6"/>
  <c r="X40" i="6"/>
  <c r="W40" i="6"/>
  <c r="V40" i="6"/>
  <c r="U40" i="6"/>
  <c r="T40" i="6"/>
  <c r="S40" i="6"/>
  <c r="R40" i="6"/>
  <c r="Q40" i="6"/>
  <c r="P40" i="6"/>
  <c r="O40" i="6"/>
  <c r="N40" i="6"/>
  <c r="M40" i="6"/>
  <c r="L40" i="6"/>
  <c r="K40" i="6"/>
  <c r="J40" i="6"/>
  <c r="I40" i="6"/>
  <c r="H40" i="6"/>
  <c r="G40" i="6"/>
  <c r="F40" i="6"/>
  <c r="E40" i="6"/>
  <c r="AA39" i="6"/>
  <c r="Z39" i="6"/>
  <c r="Y39" i="6"/>
  <c r="X39" i="6"/>
  <c r="W39" i="6"/>
  <c r="V39" i="6"/>
  <c r="U39" i="6"/>
  <c r="T39" i="6"/>
  <c r="S39" i="6"/>
  <c r="R39" i="6"/>
  <c r="Q39" i="6"/>
  <c r="P39" i="6"/>
  <c r="O39" i="6"/>
  <c r="N39" i="6"/>
  <c r="M39" i="6"/>
  <c r="L39" i="6"/>
  <c r="K39" i="6"/>
  <c r="J39" i="6"/>
  <c r="I39" i="6"/>
  <c r="H39" i="6"/>
  <c r="G39" i="6"/>
  <c r="F39" i="6"/>
  <c r="E39" i="6"/>
  <c r="AA38" i="6"/>
  <c r="Z38" i="6"/>
  <c r="Y38" i="6"/>
  <c r="X38" i="6"/>
  <c r="W38" i="6"/>
  <c r="V38" i="6"/>
  <c r="U38" i="6"/>
  <c r="T38" i="6"/>
  <c r="S38" i="6"/>
  <c r="R38" i="6"/>
  <c r="Q38" i="6"/>
  <c r="P38" i="6"/>
  <c r="O38" i="6"/>
  <c r="N38" i="6"/>
  <c r="M38" i="6"/>
  <c r="L38" i="6"/>
  <c r="K38" i="6"/>
  <c r="J38" i="6"/>
  <c r="I38" i="6"/>
  <c r="H38" i="6"/>
  <c r="G38" i="6"/>
  <c r="F38" i="6"/>
  <c r="E38" i="6"/>
  <c r="AA37" i="6"/>
  <c r="Z37" i="6"/>
  <c r="Y37" i="6"/>
  <c r="X37" i="6"/>
  <c r="W37" i="6"/>
  <c r="V37" i="6"/>
  <c r="U37" i="6"/>
  <c r="T37" i="6"/>
  <c r="S37" i="6"/>
  <c r="R37" i="6"/>
  <c r="Q37" i="6"/>
  <c r="P37" i="6"/>
  <c r="O37" i="6"/>
  <c r="N37" i="6"/>
  <c r="M37" i="6"/>
  <c r="L37" i="6"/>
  <c r="K37" i="6"/>
  <c r="J37" i="6"/>
  <c r="I37" i="6"/>
  <c r="H37" i="6"/>
  <c r="G37" i="6"/>
  <c r="F37" i="6"/>
  <c r="E37" i="6"/>
  <c r="AA36" i="6"/>
  <c r="Z36" i="6"/>
  <c r="Y36" i="6"/>
  <c r="X36" i="6"/>
  <c r="W36" i="6"/>
  <c r="V36" i="6"/>
  <c r="U36" i="6"/>
  <c r="T36" i="6"/>
  <c r="S36" i="6"/>
  <c r="R36" i="6"/>
  <c r="Q36" i="6"/>
  <c r="P36" i="6"/>
  <c r="O36" i="6"/>
  <c r="N36" i="6"/>
  <c r="M36" i="6"/>
  <c r="L36" i="6"/>
  <c r="K36" i="6"/>
  <c r="J36" i="6"/>
  <c r="I36" i="6"/>
  <c r="H36" i="6"/>
  <c r="G36" i="6"/>
  <c r="F36" i="6"/>
  <c r="E36" i="6"/>
  <c r="AA35" i="6"/>
  <c r="Z35" i="6"/>
  <c r="Y35" i="6"/>
  <c r="X35" i="6"/>
  <c r="W35" i="6"/>
  <c r="V35" i="6"/>
  <c r="U35" i="6"/>
  <c r="T35" i="6"/>
  <c r="S35" i="6"/>
  <c r="R35" i="6"/>
  <c r="Q35" i="6"/>
  <c r="P35" i="6"/>
  <c r="O35" i="6"/>
  <c r="N35" i="6"/>
  <c r="M35" i="6"/>
  <c r="L35" i="6"/>
  <c r="K35" i="6"/>
  <c r="J35" i="6"/>
  <c r="I35" i="6"/>
  <c r="H35" i="6"/>
  <c r="G35" i="6"/>
  <c r="F35" i="6"/>
  <c r="E35" i="6"/>
  <c r="AA34" i="6"/>
  <c r="Z34" i="6"/>
  <c r="Y34" i="6"/>
  <c r="X34" i="6"/>
  <c r="W34" i="6"/>
  <c r="V34" i="6"/>
  <c r="U34" i="6"/>
  <c r="T34" i="6"/>
  <c r="S34" i="6"/>
  <c r="R34" i="6"/>
  <c r="Q34" i="6"/>
  <c r="P34" i="6"/>
  <c r="O34" i="6"/>
  <c r="N34" i="6"/>
  <c r="M34" i="6"/>
  <c r="L34" i="6"/>
  <c r="K34" i="6"/>
  <c r="J34" i="6"/>
  <c r="I34" i="6"/>
  <c r="H34" i="6"/>
  <c r="G34" i="6"/>
  <c r="F34" i="6"/>
  <c r="E34" i="6"/>
  <c r="AA33" i="6"/>
  <c r="Z33" i="6"/>
  <c r="Y33" i="6"/>
  <c r="X33" i="6"/>
  <c r="W33" i="6"/>
  <c r="V33" i="6"/>
  <c r="U33" i="6"/>
  <c r="T33" i="6"/>
  <c r="S33" i="6"/>
  <c r="R33" i="6"/>
  <c r="Q33" i="6"/>
  <c r="P33" i="6"/>
  <c r="O33" i="6"/>
  <c r="N33" i="6"/>
  <c r="M33" i="6"/>
  <c r="L33" i="6"/>
  <c r="K33" i="6"/>
  <c r="J33" i="6"/>
  <c r="I33" i="6"/>
  <c r="H33" i="6"/>
  <c r="G33" i="6"/>
  <c r="F33" i="6"/>
  <c r="E33" i="6"/>
  <c r="AA32" i="6"/>
  <c r="Z32" i="6"/>
  <c r="Y32" i="6"/>
  <c r="X32" i="6"/>
  <c r="W32" i="6"/>
  <c r="V32" i="6"/>
  <c r="U32" i="6"/>
  <c r="T32" i="6"/>
  <c r="S32" i="6"/>
  <c r="R32" i="6"/>
  <c r="Q32" i="6"/>
  <c r="P32" i="6"/>
  <c r="O32" i="6"/>
  <c r="N32" i="6"/>
  <c r="M32" i="6"/>
  <c r="L32" i="6"/>
  <c r="K32" i="6"/>
  <c r="J32" i="6"/>
  <c r="I32" i="6"/>
  <c r="H32" i="6"/>
  <c r="G32" i="6"/>
  <c r="F32" i="6"/>
  <c r="E32" i="6"/>
  <c r="AA31" i="6"/>
  <c r="Z31" i="6"/>
  <c r="Y31" i="6"/>
  <c r="X31" i="6"/>
  <c r="W31" i="6"/>
  <c r="V31" i="6"/>
  <c r="U31" i="6"/>
  <c r="T31" i="6"/>
  <c r="S31" i="6"/>
  <c r="R31" i="6"/>
  <c r="Q31" i="6"/>
  <c r="P31" i="6"/>
  <c r="O31" i="6"/>
  <c r="N31" i="6"/>
  <c r="M31" i="6"/>
  <c r="L31" i="6"/>
  <c r="K31" i="6"/>
  <c r="J31" i="6"/>
  <c r="I31" i="6"/>
  <c r="H31" i="6"/>
  <c r="G31" i="6"/>
  <c r="F31" i="6"/>
  <c r="E31" i="6"/>
  <c r="Z30" i="6"/>
  <c r="Y30" i="6"/>
  <c r="X30" i="6"/>
  <c r="W30" i="6"/>
  <c r="V30" i="6"/>
  <c r="U30" i="6"/>
  <c r="T30" i="6"/>
  <c r="S30" i="6"/>
  <c r="R30" i="6"/>
  <c r="Q30" i="6"/>
  <c r="P30" i="6"/>
  <c r="O30" i="6"/>
  <c r="N30" i="6"/>
  <c r="M30" i="6"/>
  <c r="L30" i="6"/>
  <c r="K30" i="6"/>
  <c r="J30" i="6"/>
  <c r="I30" i="6"/>
  <c r="H30" i="6"/>
  <c r="G30" i="6"/>
  <c r="F30" i="6"/>
  <c r="E30" i="6"/>
  <c r="AA29" i="6"/>
  <c r="Z29" i="6"/>
  <c r="Y29" i="6"/>
  <c r="X29" i="6"/>
  <c r="W29" i="6"/>
  <c r="V29" i="6"/>
  <c r="U29" i="6"/>
  <c r="T29" i="6"/>
  <c r="S29" i="6"/>
  <c r="R29" i="6"/>
  <c r="Q29" i="6"/>
  <c r="P29" i="6"/>
  <c r="O29" i="6"/>
  <c r="N29" i="6"/>
  <c r="M29" i="6"/>
  <c r="L29" i="6"/>
  <c r="K29" i="6"/>
  <c r="J29" i="6"/>
  <c r="I29" i="6"/>
  <c r="H29" i="6"/>
  <c r="G29" i="6"/>
  <c r="F29" i="6"/>
  <c r="E29" i="6"/>
  <c r="AA28" i="6"/>
  <c r="Z28" i="6"/>
  <c r="Y28" i="6"/>
  <c r="X28" i="6"/>
  <c r="W28" i="6"/>
  <c r="V28" i="6"/>
  <c r="U28" i="6"/>
  <c r="T28" i="6"/>
  <c r="S28" i="6"/>
  <c r="R28" i="6"/>
  <c r="Q28" i="6"/>
  <c r="P28" i="6"/>
  <c r="O28" i="6"/>
  <c r="N28" i="6"/>
  <c r="M28" i="6"/>
  <c r="L28" i="6"/>
  <c r="K28" i="6"/>
  <c r="J28" i="6"/>
  <c r="I28" i="6"/>
  <c r="H28" i="6"/>
  <c r="G28" i="6"/>
  <c r="F28" i="6"/>
  <c r="E28" i="6"/>
  <c r="AA27" i="6"/>
  <c r="Z27" i="6"/>
  <c r="Y27" i="6"/>
  <c r="X27" i="6"/>
  <c r="W27" i="6"/>
  <c r="V27" i="6"/>
  <c r="U27" i="6"/>
  <c r="T27" i="6"/>
  <c r="S27" i="6"/>
  <c r="R27" i="6"/>
  <c r="Q27" i="6"/>
  <c r="P27" i="6"/>
  <c r="O27" i="6"/>
  <c r="N27" i="6"/>
  <c r="M27" i="6"/>
  <c r="L27" i="6"/>
  <c r="K27" i="6"/>
  <c r="J27" i="6"/>
  <c r="I27" i="6"/>
  <c r="H27" i="6"/>
  <c r="G27" i="6"/>
  <c r="F27" i="6"/>
  <c r="E27" i="6"/>
  <c r="AA26" i="6"/>
  <c r="Z26" i="6"/>
  <c r="Y26" i="6"/>
  <c r="X26" i="6"/>
  <c r="W26" i="6"/>
  <c r="V26" i="6"/>
  <c r="U26" i="6"/>
  <c r="T26" i="6"/>
  <c r="S26" i="6"/>
  <c r="R26" i="6"/>
  <c r="Q26" i="6"/>
  <c r="P26" i="6"/>
  <c r="O26" i="6"/>
  <c r="N26" i="6"/>
  <c r="M26" i="6"/>
  <c r="L26" i="6"/>
  <c r="K26" i="6"/>
  <c r="J26" i="6"/>
  <c r="I26" i="6"/>
  <c r="H26" i="6"/>
  <c r="G26" i="6"/>
  <c r="F26" i="6"/>
  <c r="E26" i="6"/>
  <c r="AA25" i="6"/>
  <c r="Z25" i="6"/>
  <c r="Y25" i="6"/>
  <c r="X25" i="6"/>
  <c r="W25" i="6"/>
  <c r="V25" i="6"/>
  <c r="U25" i="6"/>
  <c r="T25" i="6"/>
  <c r="S25" i="6"/>
  <c r="R25" i="6"/>
  <c r="Q25" i="6"/>
  <c r="P25" i="6"/>
  <c r="O25" i="6"/>
  <c r="N25" i="6"/>
  <c r="M25" i="6"/>
  <c r="L25" i="6"/>
  <c r="K25" i="6"/>
  <c r="J25" i="6"/>
  <c r="I25" i="6"/>
  <c r="H25" i="6"/>
  <c r="G25" i="6"/>
  <c r="F25" i="6"/>
  <c r="E25" i="6"/>
  <c r="AA24" i="6"/>
  <c r="Z24" i="6"/>
  <c r="Y24" i="6"/>
  <c r="X24" i="6"/>
  <c r="W24" i="6"/>
  <c r="V24" i="6"/>
  <c r="U24" i="6"/>
  <c r="T24" i="6"/>
  <c r="S24" i="6"/>
  <c r="R24" i="6"/>
  <c r="Q24" i="6"/>
  <c r="P24" i="6"/>
  <c r="O24" i="6"/>
  <c r="N24" i="6"/>
  <c r="M24" i="6"/>
  <c r="L24" i="6"/>
  <c r="K24" i="6"/>
  <c r="J24" i="6"/>
  <c r="I24" i="6"/>
  <c r="H24" i="6"/>
  <c r="G24" i="6"/>
  <c r="F24" i="6"/>
  <c r="E24" i="6"/>
  <c r="AA23" i="6"/>
  <c r="Z23" i="6"/>
  <c r="Y23" i="6"/>
  <c r="X23" i="6"/>
  <c r="W23" i="6"/>
  <c r="V23" i="6"/>
  <c r="U23" i="6"/>
  <c r="T23" i="6"/>
  <c r="S23" i="6"/>
  <c r="R23" i="6"/>
  <c r="Q23" i="6"/>
  <c r="P23" i="6"/>
  <c r="O23" i="6"/>
  <c r="N23" i="6"/>
  <c r="M23" i="6"/>
  <c r="L23" i="6"/>
  <c r="K23" i="6"/>
  <c r="J23" i="6"/>
  <c r="I23" i="6"/>
  <c r="H23" i="6"/>
  <c r="G23" i="6"/>
  <c r="F23" i="6"/>
  <c r="E23" i="6"/>
  <c r="AA22" i="6"/>
  <c r="Z22" i="6"/>
  <c r="Y22" i="6"/>
  <c r="X22" i="6"/>
  <c r="W22" i="6"/>
  <c r="V22" i="6"/>
  <c r="U22" i="6"/>
  <c r="T22" i="6"/>
  <c r="S22" i="6"/>
  <c r="R22" i="6"/>
  <c r="Q22" i="6"/>
  <c r="P22" i="6"/>
  <c r="O22" i="6"/>
  <c r="N22" i="6"/>
  <c r="M22" i="6"/>
  <c r="L22" i="6"/>
  <c r="K22" i="6"/>
  <c r="J22" i="6"/>
  <c r="I22" i="6"/>
  <c r="H22" i="6"/>
  <c r="G22" i="6"/>
  <c r="F22" i="6"/>
  <c r="E22" i="6"/>
  <c r="AA21" i="6"/>
  <c r="Z21" i="6"/>
  <c r="Y21" i="6"/>
  <c r="X21" i="6"/>
  <c r="W21" i="6"/>
  <c r="V21" i="6"/>
  <c r="U21" i="6"/>
  <c r="T21" i="6"/>
  <c r="S21" i="6"/>
  <c r="R21" i="6"/>
  <c r="Q21" i="6"/>
  <c r="P21" i="6"/>
  <c r="O21" i="6"/>
  <c r="N21" i="6"/>
  <c r="M21" i="6"/>
  <c r="L21" i="6"/>
  <c r="K21" i="6"/>
  <c r="J21" i="6"/>
  <c r="I21" i="6"/>
  <c r="H21" i="6"/>
  <c r="G21" i="6"/>
  <c r="F21" i="6"/>
  <c r="E21" i="6"/>
  <c r="AA20" i="6"/>
  <c r="Z20" i="6"/>
  <c r="Y20" i="6"/>
  <c r="X20" i="6"/>
  <c r="W20" i="6"/>
  <c r="V20" i="6"/>
  <c r="U20" i="6"/>
  <c r="T20" i="6"/>
  <c r="S20" i="6"/>
  <c r="R20" i="6"/>
  <c r="Q20" i="6"/>
  <c r="P20" i="6"/>
  <c r="O20" i="6"/>
  <c r="N20" i="6"/>
  <c r="M20" i="6"/>
  <c r="L20" i="6"/>
  <c r="K20" i="6"/>
  <c r="J20" i="6"/>
  <c r="I20" i="6"/>
  <c r="H20" i="6"/>
  <c r="G20" i="6"/>
  <c r="F20" i="6"/>
  <c r="E20" i="6"/>
  <c r="AA19" i="6"/>
  <c r="Z19" i="6"/>
  <c r="Y19" i="6"/>
  <c r="X19" i="6"/>
  <c r="W19" i="6"/>
  <c r="V19" i="6"/>
  <c r="U19" i="6"/>
  <c r="T19" i="6"/>
  <c r="S19" i="6"/>
  <c r="R19" i="6"/>
  <c r="Q19" i="6"/>
  <c r="P19" i="6"/>
  <c r="O19" i="6"/>
  <c r="N19" i="6"/>
  <c r="M19" i="6"/>
  <c r="L19" i="6"/>
  <c r="K19" i="6"/>
  <c r="J19" i="6"/>
  <c r="I19" i="6"/>
  <c r="H19" i="6"/>
  <c r="G19" i="6"/>
  <c r="F19" i="6"/>
  <c r="E19" i="6"/>
  <c r="AA18" i="6"/>
  <c r="Z18" i="6"/>
  <c r="Y18" i="6"/>
  <c r="X18" i="6"/>
  <c r="W18" i="6"/>
  <c r="V18" i="6"/>
  <c r="U18" i="6"/>
  <c r="T18" i="6"/>
  <c r="S18" i="6"/>
  <c r="R18" i="6"/>
  <c r="Q18" i="6"/>
  <c r="P18" i="6"/>
  <c r="O18" i="6"/>
  <c r="N18" i="6"/>
  <c r="M18" i="6"/>
  <c r="L18" i="6"/>
  <c r="K18" i="6"/>
  <c r="J18" i="6"/>
  <c r="I18" i="6"/>
  <c r="H18" i="6"/>
  <c r="G18" i="6"/>
  <c r="F18" i="6"/>
  <c r="E18" i="6"/>
  <c r="AA17" i="6"/>
  <c r="Z17" i="6"/>
  <c r="Y17" i="6"/>
  <c r="X17" i="6"/>
  <c r="W17" i="6"/>
  <c r="Q17" i="6"/>
  <c r="P17" i="6"/>
  <c r="O17" i="6"/>
  <c r="N17" i="6"/>
  <c r="M17" i="6"/>
  <c r="L17" i="6"/>
  <c r="K17" i="6"/>
  <c r="J17" i="6"/>
  <c r="I17" i="6"/>
  <c r="H17" i="6"/>
  <c r="G17" i="6"/>
  <c r="F17" i="6"/>
  <c r="E17" i="6"/>
  <c r="AA16" i="6"/>
  <c r="Z16" i="6"/>
  <c r="Y16" i="6"/>
  <c r="X16" i="6"/>
  <c r="W16" i="6"/>
  <c r="V16" i="6"/>
  <c r="U16" i="6"/>
  <c r="T16" i="6"/>
  <c r="S16" i="6"/>
  <c r="R16" i="6"/>
  <c r="Q16" i="6"/>
  <c r="P16" i="6"/>
  <c r="O16" i="6"/>
  <c r="N16" i="6"/>
  <c r="M16" i="6"/>
  <c r="L16" i="6"/>
  <c r="K16" i="6"/>
  <c r="J16" i="6"/>
  <c r="I16" i="6"/>
  <c r="H16" i="6"/>
  <c r="G16" i="6"/>
  <c r="F16" i="6"/>
  <c r="E16" i="6"/>
  <c r="AA15" i="6"/>
  <c r="Z15" i="6"/>
  <c r="Y15" i="6"/>
  <c r="X15" i="6"/>
  <c r="W15" i="6"/>
  <c r="V15" i="6"/>
  <c r="U15" i="6"/>
  <c r="T15" i="6"/>
  <c r="S15" i="6"/>
  <c r="R15" i="6"/>
  <c r="Q15" i="6"/>
  <c r="P15" i="6"/>
  <c r="O15" i="6"/>
  <c r="N15" i="6"/>
  <c r="M15" i="6"/>
  <c r="L15" i="6"/>
  <c r="K15" i="6"/>
  <c r="J15" i="6"/>
  <c r="I15" i="6"/>
  <c r="H15" i="6"/>
  <c r="G15" i="6"/>
  <c r="F15" i="6"/>
  <c r="E15" i="6"/>
  <c r="AA14" i="6"/>
  <c r="Z14" i="6"/>
  <c r="Y14" i="6"/>
  <c r="X14" i="6"/>
  <c r="W14" i="6"/>
  <c r="V14" i="6"/>
  <c r="U14" i="6"/>
  <c r="T14" i="6"/>
  <c r="S14" i="6"/>
  <c r="R14" i="6"/>
  <c r="Q14" i="6"/>
  <c r="P14" i="6"/>
  <c r="O14" i="6"/>
  <c r="N14" i="6"/>
  <c r="M14" i="6"/>
  <c r="L14" i="6"/>
  <c r="K14" i="6"/>
  <c r="J14" i="6"/>
  <c r="I14" i="6"/>
  <c r="H14" i="6"/>
  <c r="G14" i="6"/>
  <c r="F14" i="6"/>
  <c r="E14" i="6"/>
  <c r="AA13" i="6"/>
  <c r="Z13" i="6"/>
  <c r="Y13" i="6"/>
  <c r="X13" i="6"/>
  <c r="W13" i="6"/>
  <c r="V13" i="6"/>
  <c r="U13" i="6"/>
  <c r="T13" i="6"/>
  <c r="S13" i="6"/>
  <c r="R13" i="6"/>
  <c r="Q13" i="6"/>
  <c r="P13" i="6"/>
  <c r="O13" i="6"/>
  <c r="N13" i="6"/>
  <c r="M13" i="6"/>
  <c r="L13" i="6"/>
  <c r="K13" i="6"/>
  <c r="J13" i="6"/>
  <c r="I13" i="6"/>
  <c r="H13" i="6"/>
  <c r="G13" i="6"/>
  <c r="F13" i="6"/>
  <c r="E13" i="6"/>
  <c r="AA12" i="6"/>
  <c r="Z12" i="6"/>
  <c r="Y12" i="6"/>
  <c r="X12" i="6"/>
  <c r="W12" i="6"/>
  <c r="V12" i="6"/>
  <c r="U12" i="6"/>
  <c r="T12" i="6"/>
  <c r="S12" i="6"/>
  <c r="R12" i="6"/>
  <c r="Q12" i="6"/>
  <c r="P12" i="6"/>
  <c r="O12" i="6"/>
  <c r="N12" i="6"/>
  <c r="M12" i="6"/>
  <c r="L12" i="6"/>
  <c r="K12" i="6"/>
  <c r="J12" i="6"/>
  <c r="I12" i="6"/>
  <c r="H12" i="6"/>
  <c r="G12" i="6"/>
  <c r="F12" i="6"/>
  <c r="E12" i="6"/>
  <c r="AA11" i="6"/>
  <c r="Z11" i="6"/>
  <c r="Y11" i="6"/>
  <c r="X11" i="6"/>
  <c r="W11" i="6"/>
  <c r="V11" i="6"/>
  <c r="U11" i="6"/>
  <c r="T11" i="6"/>
  <c r="S11" i="6"/>
  <c r="R11" i="6"/>
  <c r="Q11" i="6"/>
  <c r="P11" i="6"/>
  <c r="O11" i="6"/>
  <c r="N11" i="6"/>
  <c r="M11" i="6"/>
  <c r="L11" i="6"/>
  <c r="K11" i="6"/>
  <c r="J11" i="6"/>
  <c r="I11" i="6"/>
  <c r="H11" i="6"/>
  <c r="G11" i="6"/>
  <c r="F11" i="6"/>
  <c r="E11" i="6"/>
  <c r="AA10" i="6"/>
  <c r="Z10" i="6"/>
  <c r="Y10" i="6"/>
  <c r="X10" i="6"/>
  <c r="W10" i="6"/>
  <c r="V10" i="6"/>
  <c r="U10" i="6"/>
  <c r="T10" i="6"/>
  <c r="S10" i="6"/>
  <c r="R10" i="6"/>
  <c r="Q10" i="6"/>
  <c r="P10" i="6"/>
  <c r="O10" i="6"/>
  <c r="N10" i="6"/>
  <c r="M10" i="6"/>
  <c r="L10" i="6"/>
  <c r="K10" i="6"/>
  <c r="J10" i="6"/>
  <c r="I10" i="6"/>
  <c r="H10" i="6"/>
  <c r="G10" i="6"/>
  <c r="F10" i="6"/>
  <c r="E10" i="6"/>
  <c r="AA9" i="6"/>
  <c r="Z9" i="6"/>
  <c r="Y9" i="6"/>
  <c r="X9" i="6"/>
  <c r="W9" i="6"/>
  <c r="V9" i="6"/>
  <c r="U9" i="6"/>
  <c r="T9" i="6"/>
  <c r="S9" i="6"/>
  <c r="R9" i="6"/>
  <c r="Q9" i="6"/>
  <c r="P9" i="6"/>
  <c r="O9" i="6"/>
  <c r="N9" i="6"/>
  <c r="M9" i="6"/>
  <c r="L9" i="6"/>
  <c r="K9" i="6"/>
  <c r="J9" i="6"/>
  <c r="I9" i="6"/>
  <c r="H9" i="6"/>
  <c r="G9" i="6"/>
  <c r="F9" i="6"/>
  <c r="E9" i="6"/>
  <c r="AA7" i="6"/>
  <c r="Z7" i="6"/>
  <c r="Y7" i="6"/>
  <c r="X7" i="6"/>
  <c r="W7" i="6"/>
  <c r="V7" i="6"/>
  <c r="U7" i="6"/>
  <c r="T7" i="6"/>
  <c r="S7" i="6"/>
  <c r="R7" i="6"/>
  <c r="Q7" i="6"/>
  <c r="P7" i="6"/>
  <c r="O7" i="6"/>
  <c r="N7" i="6"/>
  <c r="M7" i="6"/>
  <c r="L7" i="6"/>
  <c r="K7" i="6"/>
  <c r="J7" i="6"/>
  <c r="I7" i="6"/>
  <c r="H7" i="6"/>
  <c r="G7" i="6"/>
  <c r="F7" i="6"/>
  <c r="E7" i="6"/>
  <c r="AA8" i="6"/>
  <c r="Z8" i="6"/>
  <c r="Y8" i="6"/>
  <c r="X8" i="6"/>
  <c r="W8" i="6"/>
  <c r="V8" i="6"/>
  <c r="U8" i="6"/>
  <c r="T8" i="6"/>
  <c r="S8" i="6"/>
  <c r="R8" i="6"/>
  <c r="Q8" i="6"/>
  <c r="P8" i="6"/>
  <c r="O8" i="6"/>
  <c r="N8" i="6"/>
  <c r="M8" i="6"/>
  <c r="L8" i="6"/>
  <c r="K8" i="6"/>
  <c r="J8" i="6"/>
  <c r="I8" i="6"/>
  <c r="H8" i="6"/>
  <c r="G8" i="6"/>
  <c r="F8" i="6"/>
  <c r="E8" i="6"/>
  <c r="C64" i="6"/>
  <c r="B64" i="6"/>
  <c r="C63" i="6"/>
  <c r="B63" i="6"/>
  <c r="C62" i="6"/>
  <c r="B62" i="6"/>
  <c r="C61" i="6"/>
  <c r="B61" i="6"/>
  <c r="C60" i="6"/>
  <c r="B60" i="6"/>
  <c r="C59" i="6"/>
  <c r="B59" i="6"/>
  <c r="C58" i="6"/>
  <c r="B58" i="6"/>
  <c r="C57" i="6"/>
  <c r="B57" i="6"/>
  <c r="C56" i="6"/>
  <c r="B56" i="6"/>
  <c r="C55" i="6"/>
  <c r="B55" i="6"/>
  <c r="B54" i="6"/>
  <c r="C53" i="6"/>
  <c r="B53" i="6"/>
  <c r="C52" i="6"/>
  <c r="B52" i="6"/>
  <c r="C51" i="6"/>
  <c r="B51" i="6"/>
  <c r="C50" i="6"/>
  <c r="B50" i="6"/>
  <c r="C49" i="6"/>
  <c r="B49" i="6"/>
  <c r="C48" i="6"/>
  <c r="B48" i="6"/>
  <c r="C47" i="6"/>
  <c r="B47" i="6"/>
  <c r="C46" i="6"/>
  <c r="B46" i="6"/>
  <c r="C45" i="6"/>
  <c r="B45" i="6"/>
  <c r="C44" i="6"/>
  <c r="B44" i="6"/>
  <c r="B43" i="6"/>
  <c r="B42" i="6"/>
  <c r="B40" i="6"/>
  <c r="C39" i="6"/>
  <c r="B39" i="6"/>
  <c r="C38" i="6"/>
  <c r="B38" i="6"/>
  <c r="C37" i="6"/>
  <c r="B37" i="6"/>
  <c r="C36" i="6"/>
  <c r="B36" i="6"/>
  <c r="C35" i="6"/>
  <c r="B35" i="6"/>
  <c r="C34" i="6"/>
  <c r="B34" i="6"/>
  <c r="C33" i="6"/>
  <c r="B33" i="6"/>
  <c r="C32" i="6"/>
  <c r="B32" i="6"/>
  <c r="C31" i="6"/>
  <c r="B31" i="6"/>
  <c r="B30" i="6"/>
  <c r="B29" i="6"/>
  <c r="B28" i="6"/>
  <c r="B27" i="6"/>
  <c r="C26" i="6"/>
  <c r="B26" i="6"/>
  <c r="C25" i="6"/>
  <c r="B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C10" i="6"/>
  <c r="B10" i="6"/>
  <c r="C9" i="6"/>
  <c r="B9" i="6"/>
  <c r="C7" i="6"/>
  <c r="B7" i="6"/>
  <c r="B8" i="6"/>
  <c r="B132" i="4"/>
  <c r="B82" i="6" s="1"/>
  <c r="B134" i="4"/>
  <c r="B84" i="6" s="1"/>
  <c r="B130" i="4"/>
  <c r="B80" i="6" s="1"/>
  <c r="A134" i="4"/>
  <c r="A84" i="6" s="1"/>
  <c r="A130" i="4"/>
  <c r="A80" i="6" s="1"/>
  <c r="A132" i="4"/>
  <c r="A82" i="6" s="1"/>
  <c r="Z124" i="4"/>
  <c r="Y124" i="4"/>
  <c r="T124" i="4"/>
  <c r="P124" i="4"/>
  <c r="AA124" i="4"/>
  <c r="X124" i="4"/>
  <c r="W124" i="4"/>
  <c r="V124" i="4"/>
  <c r="U124" i="4"/>
  <c r="S124" i="4"/>
  <c r="R124" i="4"/>
  <c r="Q124" i="4"/>
  <c r="O124" i="4"/>
  <c r="N124" i="4"/>
  <c r="M124" i="4"/>
  <c r="L124" i="4"/>
  <c r="K124" i="4"/>
  <c r="J124" i="4"/>
  <c r="I124" i="4"/>
  <c r="H124" i="4"/>
  <c r="G124" i="4"/>
  <c r="F124" i="4"/>
  <c r="E1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Supin_02</author>
    <author>Supin</author>
    <author>Four Aces</author>
  </authors>
  <commentList>
    <comment ref="A1" authorId="0" shapeId="0" xr:uid="{484F24CA-CEDD-4E3A-AE1D-E38E025AC961}">
      <text>
        <r>
          <rPr>
            <sz val="9"/>
            <color indexed="81"/>
            <rFont val="Tahoma"/>
            <family val="2"/>
          </rPr>
          <t>ข้อบัญญัติองค์การบริหารส่วนจังหวัดสมุทรปราการ เรื่อง 
การให้ใช้บังคับผังเมืองรวมสมุทรปราการ พ.ศ. 2568</t>
        </r>
      </text>
    </comment>
    <comment ref="E6" authorId="1" shapeId="0" xr:uid="{00000000-0006-0000-0000-000001000000}">
      <text>
        <r>
          <rPr>
            <sz val="8"/>
            <color indexed="81"/>
            <rFont val="Tahoma"/>
            <family val="2"/>
          </rPr>
          <t>ย.1
มีวัตถุประสงค์เพื่อดำรงรักษาและพัฒนา
เชิงอนุรักษ์ย่านที่อยู่อาศัยของชุมชน
ดั้งเดิมที่มีสภาพแวดล้อมที่ดี</t>
        </r>
      </text>
    </comment>
    <comment ref="F6" authorId="1" shapeId="0" xr:uid="{00000000-0006-0000-0000-000002000000}">
      <text>
        <r>
          <rPr>
            <sz val="8"/>
            <color indexed="81"/>
            <rFont val="Tahoma"/>
            <family val="2"/>
          </rPr>
          <t>ย.2
มีวัตถุประสงค์เพื่อรองรับการพัฒนา
ย่านที่อยู่อาศัยที่มีสภาพแวดล้อมที่ดี 
ในพื้นที่ชานเมือง</t>
        </r>
      </text>
    </comment>
    <comment ref="G6" authorId="1" shapeId="0" xr:uid="{00000000-0006-0000-0000-000003000000}">
      <text>
        <r>
          <rPr>
            <sz val="8"/>
            <color indexed="81"/>
            <rFont val="Tahoma"/>
            <family val="2"/>
          </rPr>
          <t>ย.3
มีวัตถุประสงค์เพื่อรองรับการพัฒนาย่าน
ที่อยู่อาศัยที่มีสภาพแวดล้อมที่ดีในเขต
พื้นที่ชานเมือง และพื้นที่ต่อเนื่องกับ
ศูนย์ชุมชนระดับอำเภอ</t>
        </r>
      </text>
    </comment>
    <comment ref="H6" authorId="1" shapeId="0" xr:uid="{00000000-0006-0000-0000-000004000000}">
      <text>
        <r>
          <rPr>
            <sz val="8"/>
            <color indexed="81"/>
            <rFont val="Tahoma"/>
            <family val="2"/>
          </rPr>
          <t>ย.4
มีวัตถุประสงค์เพื่อรองรับการพัฒนา
ย่านที่อยู่อาศัยที่มีสภาพแวดล้อมดี
ที่อยู่ใกล้แหล่งงาน</t>
        </r>
      </text>
    </comment>
    <comment ref="I6" authorId="1" shapeId="0" xr:uid="{00000000-0006-0000-0000-000005000000}">
      <text>
        <r>
          <rPr>
            <sz val="8"/>
            <color indexed="81"/>
            <rFont val="Tahoma"/>
            <family val="2"/>
          </rPr>
          <t>ย.5
มีวัตถุประสงค์เพื่อรองรับการพัฒนาย่าน
ที่อยู่อาศัยที่อยู่ใกล้แหล่งงานอุตสาหกรรม 
และศูนย์กลางพาณิชยกรรมหลักระดับอำเภอ</t>
        </r>
      </text>
    </comment>
    <comment ref="J6" authorId="1" shapeId="0" xr:uid="{00000000-0006-0000-0000-000006000000}">
      <text>
        <r>
          <rPr>
            <sz val="8"/>
            <color indexed="81"/>
            <rFont val="Tahoma"/>
            <family val="2"/>
          </rPr>
          <t>ย.6
มีวัตถุประสงค์เพื่อรองรับการพัฒนาย่าน
ที่อยู่อาศัยในเขตการให้บริการของระบบ
ขนส่งมวลชน</t>
        </r>
      </text>
    </comment>
    <comment ref="K6" authorId="1" shapeId="0" xr:uid="{00000000-0006-0000-0000-000007000000}">
      <text>
        <r>
          <rPr>
            <sz val="8"/>
            <color indexed="81"/>
            <rFont val="Tahoma"/>
            <family val="2"/>
          </rPr>
          <t>ย.7
มีวัตถุประสงค์เพื่อรองรับการพัฒนาย่าน
ที่อยู่อาศัยบริเวณโดยรอบศูนย์กลาง
พาณิชยกรรมหลักระดับอำเภอและจังหวัด</t>
        </r>
      </text>
    </comment>
    <comment ref="L6" authorId="1" shapeId="0" xr:uid="{00000000-0006-0000-0000-000008000000}">
      <text>
        <r>
          <rPr>
            <sz val="8"/>
            <color indexed="81"/>
            <rFont val="Tahoma"/>
            <family val="2"/>
          </rPr>
          <t xml:space="preserve">ย.8
มีวัตถุประสงค์เพื่อรองรับการพัฒนาย่านที่อยู่อาศัย
ในเขตให้บริการของเขตสถานีรถไฟฟ้าขนส่งมวลชน 
และการอยู่อาศัยที่ต่อเนื่องจากบริเวณศูนย์กลาง
พาณิชยกรรมหลักระดับอำเภอ และจังหวัด </t>
        </r>
      </text>
    </comment>
    <comment ref="M6" authorId="1" shapeId="0" xr:uid="{00000000-0006-0000-0000-000009000000}">
      <text>
        <r>
          <rPr>
            <sz val="8"/>
            <color indexed="81"/>
            <rFont val="Tahoma"/>
            <family val="2"/>
          </rPr>
          <t xml:space="preserve">พ.1
มีวัตถุประสงค์เพื่อให้ใช้ประโยชน์เป็นศูนย์
พาณิชยกรรมการค้า และบริการของชุมชน
ระดับตำบล </t>
        </r>
      </text>
    </comment>
    <comment ref="N6" authorId="1" shapeId="0" xr:uid="{00000000-0006-0000-0000-00000A000000}">
      <text>
        <r>
          <rPr>
            <sz val="8"/>
            <color indexed="81"/>
            <rFont val="Tahoma"/>
            <family val="2"/>
          </rPr>
          <t xml:space="preserve">พ.2
มีวัตถุประสงค์เพื่อให้ใช้ประโยชน์เป็นศูนย์
พาณิชยกรรมการค้า และบริการของเมือง
ที่อยู่ใกล้ท่าอากาศยาน </t>
        </r>
      </text>
    </comment>
    <comment ref="O6" authorId="1" shapeId="0" xr:uid="{00000000-0006-0000-0000-00000B000000}">
      <text>
        <r>
          <rPr>
            <sz val="8"/>
            <color indexed="81"/>
            <rFont val="Tahoma"/>
            <family val="2"/>
          </rPr>
          <t xml:space="preserve">พ.3
มีวัตถุประสงค์เพื่อให้ใช้ประโยชน์เป็นศูนย์
พาณิชยกรรมการค้า และบริการของเมือง
บริเวณโดยรอบสถานีรถไฟฟ้าขนส่งมวลชน </t>
        </r>
      </text>
    </comment>
    <comment ref="P6" authorId="1" shapeId="0" xr:uid="{9C060A0D-C597-43EA-9377-2769EFE4DE38}">
      <text>
        <r>
          <rPr>
            <sz val="8"/>
            <color indexed="81"/>
            <rFont val="Tahoma"/>
            <family val="2"/>
          </rPr>
          <t xml:space="preserve">พ.4
มีวัตถุประสงค์เพื่อให้ใช้ประโยชน์เป็น
ศูนย์กลางพาณิชยกรรมการค้า และ
บริการของเมืองระดับอำเภอ </t>
        </r>
      </text>
    </comment>
    <comment ref="Q6" authorId="1" shapeId="0" xr:uid="{00000000-0006-0000-0000-00000C000000}">
      <text>
        <r>
          <rPr>
            <sz val="8"/>
            <color indexed="81"/>
            <rFont val="Tahoma"/>
            <family val="2"/>
          </rPr>
          <t xml:space="preserve">พ.5
มีวัตถุประสงค์เพื่อให้ใช้ประโยชน์เป็น
ศูนย์กลางพาณิชยกรรมการค้า และ
บริการของเมืองระดับจังหวัด </t>
        </r>
      </text>
    </comment>
    <comment ref="R6" authorId="1" shapeId="0" xr:uid="{00000000-0006-0000-0000-00000D000000}">
      <text>
        <r>
          <rPr>
            <sz val="8"/>
            <color indexed="81"/>
            <rFont val="Tahoma"/>
            <family val="2"/>
          </rPr>
          <t>อ.1
มีวัตถุประสงค์เพื่อรองรับการพัฒนาอุตสาหกรรมทั่วไป
ที่ไม่เป็นมลพิษต่อชุมชนหรือสิ่งแวดล้อม การพัฒนา
เมืองอุตสาหกรรมเชิงนิเวศ การพัฒนาเศรษฐกิจและ
ฟื้นฟูสิ่งแวดล้อมพื้นที่ริมฝั่งแม่น้ำเจ้าพระยา</t>
        </r>
      </text>
    </comment>
    <comment ref="S6" authorId="1" shapeId="0" xr:uid="{00000000-0006-0000-0000-00000E000000}">
      <text>
        <r>
          <rPr>
            <sz val="8"/>
            <color indexed="81"/>
            <rFont val="Tahoma"/>
            <family val="2"/>
          </rPr>
          <t xml:space="preserve">อ.2
มีวัตถุประสงค์เพื่อพัฒนาการประกอบการ
อุตสาหกรรมในเขตนิคมอุตสาหกรรม </t>
        </r>
      </text>
    </comment>
    <comment ref="T6" authorId="1" shapeId="0" xr:uid="{08F1091C-B0B3-4ADA-B1BA-0B38A6350F8C}">
      <text>
        <r>
          <rPr>
            <sz val="8"/>
            <color indexed="81"/>
            <rFont val="Tahoma"/>
            <family val="2"/>
          </rPr>
          <t xml:space="preserve">อ.3
มีวัตถุประสงค์เพื่อให้เป็นพื้นที่รองรับการจัดการขยะมูลฝอย
และของเสีย ตลอดจนอุตสาหกรรมที่เกี่ยวข้อง โดยมีการ
จัดการด้านสิ่งแวดล้อมเพื่อลดผลกระทบต่อชุมชน </t>
        </r>
      </text>
    </comment>
    <comment ref="U6" authorId="1" shapeId="0" xr:uid="{00000000-0006-0000-0000-00000F000000}">
      <text>
        <r>
          <rPr>
            <sz val="8"/>
            <color indexed="81"/>
            <rFont val="Tahoma"/>
            <family val="2"/>
          </rPr>
          <t xml:space="preserve">อ.4
มีวัตถุประสงค์เพื่อรองรับการพัฒนาศูนย์กลาง
คลังสินค้า ไซโล ห้องเย็น กิจการลาน
ตู้คอนเทนเนอร์ สถานีขนส่งสินค้าหรือสิ่งของ </t>
        </r>
      </text>
    </comment>
    <comment ref="V6" authorId="1" shapeId="0" xr:uid="{00000000-0006-0000-0000-000010000000}">
      <text>
        <r>
          <rPr>
            <sz val="8"/>
            <color indexed="81"/>
            <rFont val="Tahoma"/>
            <family val="2"/>
          </rPr>
          <t xml:space="preserve">อ.5
มีวัตถุประสงค์เพื่อส่งเสริมการพัฒนาอุตสาหกรรม
เพื่อการส่งออกที่มีเทคโนโลยีการผลิตทันสมัย 
ปราศจากมลพิษต่อชุมชนและสิ่งแวดล้อม พัฒนา
เมืองอุตสาหกรรมเชิงนิเวศ การพัฒนาเศรษฐกิจ
และฟื้นฟูสิ่งแวดล้อมพื้นที่ริมฝั่งแม่น้ำเจ้าพระยา
และริมฝั่งทะเล </t>
        </r>
      </text>
    </comment>
    <comment ref="W6" authorId="1" shapeId="0" xr:uid="{00000000-0006-0000-0000-000011000000}">
      <text>
        <r>
          <rPr>
            <sz val="8"/>
            <color indexed="81"/>
            <rFont val="Tahoma"/>
            <family val="2"/>
          </rPr>
          <t xml:space="preserve">ก.1
มีวัตถุประสงค์เพื่อพัฒนาเกษตรกรรม การรักษา
คุณภาพสิ่งแวดล้อมและแหล่งทรัพยากรธรรมชาติ 
การท่องเที่ยวเชิงเกษตรและการท่องเที่ยวเชิง
นิเวศในท้องที่คุ้งบางกะเจ้า </t>
        </r>
      </text>
    </comment>
    <comment ref="X6" authorId="1" shapeId="0" xr:uid="{00000000-0006-0000-0000-000012000000}">
      <text>
        <r>
          <rPr>
            <sz val="8"/>
            <color indexed="81"/>
            <rFont val="Tahoma"/>
            <family val="2"/>
          </rPr>
          <t xml:space="preserve">ก.2
มีวัตถุประสงค์เพื่อพัฒนาเกษตรกรรม 
การควบคุมการขยายตัวของชุมชน ใน
พื้นที่ที่มีความเสี่ยงต่อมลพิษทางเสียง
อากาศยาน การขนส่งสินค้าหรือสิ่งของ </t>
        </r>
      </text>
    </comment>
    <comment ref="Y6" authorId="1" shapeId="0" xr:uid="{18E499BB-862F-44FB-B16F-1A534706A99B}">
      <text>
        <r>
          <rPr>
            <sz val="8"/>
            <color indexed="81"/>
            <rFont val="Tahoma"/>
            <family val="2"/>
          </rPr>
          <t>ก.3
มีวัตถุประสงค์เพื่อพัฒนาเกษตรกรรม การ
รักษาคุณภาพสิ่งแวดล้อม การท่องเที่ยว
เชิงอนุรักษ์ในวิถีชีวิตของชุมชนเกษตรกรรม 
และการท่องเที่ยวธรรมชาติริมฝั่งทะเล</t>
        </r>
      </text>
    </comment>
    <comment ref="Z6" authorId="1" shapeId="0" xr:uid="{E61126C9-8647-47B0-A6E6-2B602D356B6A}">
      <text>
        <r>
          <rPr>
            <sz val="8"/>
            <color indexed="81"/>
            <rFont val="Tahoma"/>
            <family val="2"/>
          </rPr>
          <t xml:space="preserve">ก.4
มีวัตถุประสงค์เพื่อพัฒนาเกษตรกรรม การ
รักษาคุณภาพสิ่งแวดล้อมและการรองรับ
การขยายตัวของเมืองและชุมชนชานเมือง </t>
        </r>
      </text>
    </comment>
    <comment ref="AA6" authorId="1" shapeId="0" xr:uid="{00000000-0006-0000-0000-000013000000}">
      <text>
        <r>
          <rPr>
            <sz val="8"/>
            <color indexed="81"/>
            <rFont val="Tahoma"/>
            <family val="2"/>
          </rPr>
          <t xml:space="preserve">อก.
มีวัตถุประสงค์เพื่อพัฒนาเกษตรกรรม 
การรักษาคุณภาพสิ่งแวดล้อมและ
ระบบนิเวศทางธรรมชาติในท้องที่
คุ้งบางกะเจ้า </t>
        </r>
      </text>
    </comment>
    <comment ref="A7" authorId="1" shapeId="0" xr:uid="{A6968A09-284F-4AED-84B6-4C370FC55C66}">
      <text>
        <r>
          <rPr>
            <sz val="8"/>
            <color indexed="81"/>
            <rFont val="Tahoma"/>
            <family val="2"/>
          </rPr>
          <t>*
ตามกฎหมายว่าด้วยโรงงาน</t>
        </r>
      </text>
    </comment>
    <comment ref="A9" authorId="1" shapeId="0" xr:uid="{00000000-0006-0000-0000-000015000000}">
      <text>
        <r>
          <rPr>
            <sz val="8"/>
            <color indexed="81"/>
            <rFont val="Tahoma"/>
            <family val="2"/>
          </rPr>
          <t>*
ตามกฎหมายว่าด้วยการควบคุมน้ำมันเชื้อเพลิง</t>
        </r>
      </text>
    </comment>
    <comment ref="B11" authorId="2" shapeId="0" xr:uid="{1859E4D4-BD9C-476F-A4D8-57B26035642A}">
      <text>
        <r>
          <rPr>
            <sz val="8"/>
            <color indexed="81"/>
            <rFont val="MS Sans Serif"/>
            <charset val="1"/>
          </rPr>
          <t>*
คลังก๊าซปิโตรเลียมเหลว สถานที่บรรจุก๊าซปิโตรเลียมเหลวประเภทโรงบรรจุ/ห้องบรรจุ/โรงเก็บ
ตามกฎหมายว่าด้วยการควบคุมน้ำมันเชื้อเพลิง เพื่อการจำหน่าย</t>
        </r>
      </text>
    </comment>
    <comment ref="B13" authorId="2" shapeId="0" xr:uid="{00000000-0006-0000-0000-000017000000}">
      <text>
        <r>
          <rPr>
            <sz val="8"/>
            <color indexed="81"/>
            <rFont val="MS Sans Serif"/>
            <family val="2"/>
            <charset val="222"/>
          </rPr>
          <t>*
เลี้ยงม้า โค กระบือ สุกร แพะ แกะ ห่าน 
เป็ด ไก่ งู หรือสัตว์ป่าตามกฎหมายว่าด้วย
การสงวนและคุ้มครองสัตว์ป่า เพื่อการค้า</t>
        </r>
      </text>
    </comment>
    <comment ref="B15" authorId="2" shapeId="0" xr:uid="{00000000-0006-0000-0000-000018000000}">
      <text>
        <r>
          <rPr>
            <sz val="8"/>
            <color indexed="81"/>
            <rFont val="MS Sans Serif"/>
            <family val="2"/>
            <charset val="222"/>
          </rPr>
          <t>*
ตามกฎหมายว่าด้วยสุสานและฌาปนสถาน</t>
        </r>
      </text>
    </comment>
    <comment ref="A74" authorId="0" shapeId="0" xr:uid="{E4D03A23-5E4C-4E2E-818D-61E7471B392A}">
      <text>
        <r>
          <rPr>
            <sz val="9"/>
            <color indexed="81"/>
            <rFont val="Tahoma"/>
            <family val="2"/>
          </rPr>
          <t>*
ตามกฎหมายว่าด้วยการขนส่งทางบก</t>
        </r>
      </text>
    </comment>
    <comment ref="A77" authorId="0" shapeId="0" xr:uid="{2C973C58-8DC5-41B2-AF52-56A7557BEACA}">
      <text>
        <r>
          <rPr>
            <sz val="9"/>
            <color indexed="81"/>
            <rFont val="Tahoma"/>
            <family val="2"/>
          </rPr>
          <t>*
ตามกฎหมายว่าด้วยคลังสินค้า ไซโล และห้องเย็น</t>
        </r>
      </text>
    </comment>
    <comment ref="B103" authorId="2" shapeId="0" xr:uid="{E6CEAF4A-F518-47E0-9CD4-0A11D943E9C6}">
      <text>
        <r>
          <rPr>
            <sz val="8"/>
            <color indexed="81"/>
            <rFont val="MS Sans Serif"/>
            <family val="2"/>
            <charset val="222"/>
          </rPr>
          <t>*
ตามกฎหมายว่าด้วยสถานประกอบการเพื่อสุขภาพ</t>
        </r>
      </text>
    </comment>
    <comment ref="B106" authorId="2" shapeId="0" xr:uid="{40F9F37F-CDCE-45EF-B23D-09029B73BC71}">
      <text>
        <r>
          <rPr>
            <sz val="8"/>
            <color indexed="81"/>
            <rFont val="MS Sans Serif"/>
            <family val="2"/>
            <charset val="222"/>
          </rPr>
          <t>*
สวนสนุก ที่มีเครื่องเล่นตามกฎหมายว่าด้วยการควบคุมอาคาร
สวนสัตว์ ตามกฎหมายว่าด้วยการสงวนและคุ้มครองสัตว์ป่า</t>
        </r>
      </text>
    </comment>
    <comment ref="B108" authorId="2" shapeId="0" xr:uid="{00000000-0006-0000-0000-00001F000000}">
      <text>
        <r>
          <rPr>
            <sz val="8"/>
            <color indexed="81"/>
            <rFont val="MS Sans Serif"/>
            <family val="2"/>
            <charset val="222"/>
          </rPr>
          <t>*
ตามกฎหมายว่าด้วยวัตถุอันตราย</t>
        </r>
      </text>
    </comment>
    <comment ref="B115" authorId="2" shapeId="0" xr:uid="{00000000-0006-0000-0000-000021000000}">
      <text>
        <r>
          <rPr>
            <sz val="8"/>
            <color indexed="81"/>
            <rFont val="MS Sans Serif"/>
            <family val="2"/>
            <charset val="222"/>
          </rPr>
          <t>*
อัตราส่วนพื้นที่อาคารรวมกันทุกชั้นของอาคารทุกหลัง
ต่อพื้นที่แปลงที่ดินที่ใช้เป็นที่ตั้งอาคาร
*
ทั้งนี้ รวมถึงกรณี ที่ดินแปลงใดที่ได้ใช้ประโยชน์แล้ว 
หากมีการแบ่งแยกหรือแบ่งโอนไม่ว่าจะกี่ครั้งก็ตาม</t>
        </r>
      </text>
    </comment>
    <comment ref="B116" authorId="2" shapeId="0" xr:uid="{00000000-0006-0000-0000-000022000000}">
      <text>
        <r>
          <rPr>
            <sz val="8"/>
            <color indexed="81"/>
            <rFont val="MS Sans Serif"/>
            <family val="2"/>
            <charset val="222"/>
          </rPr>
          <t>*
อัตราส่วนพื้นที่ว่างอันปราศจากสิ่งปกคลุมดินของแปลง
ที่ดินที่อาคารตั้งอยู่ต่อพื้นที่ใช้สอยรวมของอาคาร
+
ต้องไม่ต่ำกว่าเกณฑ์ขั้นต่ำของที่ว่างอันปราศจากสิ่ง
ปกคลุมตามกฎหมายว่าด้วยการควบคุมอาคารด้วย
*
ทั้งนี้ รวมถึงกรณี ที่ดินแปลงใดที่ได้ใช้ประโยชน์แล้ว 
หากมีการแบ่งแยกหรือแบ่งโอนไม่ว่าจะกี่ครั้งก็ตาม</t>
        </r>
      </text>
    </comment>
    <comment ref="B118" authorId="2" shapeId="0" xr:uid="{00000000-0006-0000-0000-000023000000}">
      <text>
        <r>
          <rPr>
            <sz val="8"/>
            <color indexed="81"/>
            <rFont val="MS Sans Serif"/>
            <family val="2"/>
            <charset val="222"/>
          </rPr>
          <t>*
พื้นที่น้ำซึมผ่านได้</t>
        </r>
      </text>
    </comment>
    <comment ref="E120" authorId="1" shapeId="0" xr:uid="{00000000-0006-0000-0000-000024000000}">
      <text>
        <r>
          <rPr>
            <sz val="8"/>
            <color indexed="81"/>
            <rFont val="Tahoma"/>
            <family val="2"/>
          </rPr>
          <t>*
ริมทางหลวงแผ่นดินหมายเลข 3243</t>
        </r>
      </text>
    </comment>
    <comment ref="F120" authorId="1" shapeId="0" xr:uid="{C6C7BCC4-FCF2-434E-8AFB-BE36DC45E621}">
      <text>
        <r>
          <rPr>
            <sz val="8"/>
            <color indexed="81"/>
            <rFont val="Tahoma"/>
            <family val="2"/>
          </rPr>
          <t>*
ริมทางหลวงแผ่นดินหมายเลข 3243</t>
        </r>
      </text>
    </comment>
    <comment ref="G120" authorId="1" shapeId="0" xr:uid="{6B87D15B-585D-42FB-A64A-1FBFF892D6DC}">
      <text>
        <r>
          <rPr>
            <sz val="8"/>
            <color indexed="81"/>
            <rFont val="Tahoma"/>
            <family val="2"/>
          </rPr>
          <t>*
ริมทางหลวงแผ่นดินหมายเลข 34 สายบางนา-บางปะกง</t>
        </r>
      </text>
    </comment>
    <comment ref="H120" authorId="1" shapeId="0" xr:uid="{00000000-0006-0000-0000-000027000000}">
      <text>
        <r>
          <rPr>
            <sz val="8"/>
            <color indexed="81"/>
            <rFont val="Tahoma"/>
            <family val="2"/>
          </rPr>
          <t>*
ริมทางหลวงแผ่นดินหมายเลข 3 (ถนนสุขุมวิท) 
ทางหลวงแผ่นดินหมายเลข 34 สายบางนา-บางปะกง 
ทางหลวงพิเศษหมายเลข 7 สายกรุงเทพมหานคร-บ้านฉาง 
และทางหลวงพิเศษหมายเลข 9 (ถนนกาญจนาพิเษก)</t>
        </r>
      </text>
    </comment>
    <comment ref="I120" authorId="1" shapeId="0" xr:uid="{00000000-0006-0000-0000-000028000000}">
      <text>
        <r>
          <rPr>
            <sz val="8"/>
            <color indexed="81"/>
            <rFont val="Tahoma"/>
            <family val="2"/>
          </rPr>
          <t>*
ริมทางหลวงแผ่นดินหมายเลข 34 สายบางนา-บางปะกง 
และทางหลวงแผ่นดินหมายเลข 3243</t>
        </r>
      </text>
    </comment>
    <comment ref="J120" authorId="1" shapeId="0" xr:uid="{00000000-0006-0000-0000-000029000000}">
      <text>
        <r>
          <rPr>
            <sz val="8"/>
            <color indexed="81"/>
            <rFont val="Tahoma"/>
            <family val="2"/>
          </rPr>
          <t>*
ริมทางหลวงแผ่นดินหมายเลข 34 สายบางนา-บางปะกง 
ทางหลวงพิเศษหมายเลข 7 สายกรุงเทพมหานคร-บ้านฉาง
และทางหลวงพิเศษหมายเลข 9 (ถนนกาญจนาภิเษก)</t>
        </r>
      </text>
    </comment>
    <comment ref="K120" authorId="1" shapeId="0" xr:uid="{6107D040-8433-4442-B948-F5E01492EDB8}">
      <text>
        <r>
          <rPr>
            <sz val="8"/>
            <color indexed="81"/>
            <rFont val="Tahoma"/>
            <family val="2"/>
          </rPr>
          <t>*
ริมทางหลวงแผ่นดินหมายเลข 34 สายบางนา-บางปะกง</t>
        </r>
      </text>
    </comment>
    <comment ref="R120" authorId="1" shapeId="0" xr:uid="{00000000-0006-0000-0000-00002A000000}">
      <text>
        <r>
          <rPr>
            <sz val="8"/>
            <color indexed="81"/>
            <rFont val="Tahoma"/>
            <family val="2"/>
          </rPr>
          <t>*
ริมทางหลวงแผ่นดินหมายเลข 3 (ถนนสุขุมวิท) 
ทางหลวงแผ่นดินหมายเลข 34 สายบางนา-บางปะกง 
ทางหลวงหมายเลข 7 สายกรุงเทพมหานคร-บ้านฉาง 
และทางหลวงพิเศษหมายเลข 9 (ถนนกาญจนาภิเษก)</t>
        </r>
      </text>
    </comment>
    <comment ref="S120" authorId="1" shapeId="0" xr:uid="{00000000-0006-0000-0000-00002B000000}">
      <text>
        <r>
          <rPr>
            <sz val="8"/>
            <color indexed="81"/>
            <rFont val="Tahoma"/>
            <family val="2"/>
          </rPr>
          <t>*
ริมทางหลวงแผ่นดินหมายเลข 3 (ถนนสุขุมวิท)</t>
        </r>
      </text>
    </comment>
    <comment ref="U120" authorId="1" shapeId="0" xr:uid="{00000000-0006-0000-0000-00002C000000}">
      <text>
        <r>
          <rPr>
            <sz val="8"/>
            <color indexed="81"/>
            <rFont val="Tahoma"/>
            <family val="2"/>
          </rPr>
          <t>*
ริมทางหลวงชนบทหมายเชข ฉช 3001</t>
        </r>
      </text>
    </comment>
    <comment ref="V120" authorId="1" shapeId="0" xr:uid="{00000000-0006-0000-0000-00002D000000}">
      <text>
        <r>
          <rPr>
            <sz val="8"/>
            <color indexed="81"/>
            <rFont val="Tahoma"/>
            <family val="2"/>
          </rPr>
          <t>*
ริมทางหลวงแผ่นดินหมายเลข 3 (ถนนสุขุมวิท) 
ทางหลวงพิเศษหมายเลข 7 สายกรุงเทพมหานคร-บ้านฉาง 
ทางหลวงชนบทหมายเลข ฉช 3001</t>
        </r>
      </text>
    </comment>
    <comment ref="X120" authorId="1" shapeId="0" xr:uid="{00000000-0006-0000-0000-00002F000000}">
      <text>
        <r>
          <rPr>
            <sz val="8"/>
            <color indexed="81"/>
            <rFont val="Tahoma"/>
            <family val="2"/>
          </rPr>
          <t>*
ริมทางหลวงแผ่นดินหมายเลข 34 สายบางนา-บางปะกง</t>
        </r>
      </text>
    </comment>
    <comment ref="Y120" authorId="1" shapeId="0" xr:uid="{C4C78445-FDE3-409F-94BA-9319C7A96556}">
      <text>
        <r>
          <rPr>
            <sz val="8"/>
            <color indexed="81"/>
            <rFont val="Tahoma"/>
            <family val="2"/>
          </rPr>
          <t>*
ริมทางหลวงแผ่นดินหมายเลข 3 (ถนนสุขุมวิท) 
ทางหลวงแผ่นดินหมายเลข 34 สายบางนา-บางปะกง 
ทางหลวงพิเศษหมายเลข 7 สายกรุงเทพมหานคร-บ้านฉาง 
และทางหลวงแผ่นดินหมายเลข 3243</t>
        </r>
      </text>
    </comment>
    <comment ref="Z120" authorId="1" shapeId="0" xr:uid="{B69B6D72-1E6A-4A63-A257-A9DF019977ED}">
      <text>
        <r>
          <rPr>
            <sz val="8"/>
            <color indexed="81"/>
            <rFont val="Tahoma"/>
            <family val="2"/>
          </rPr>
          <t xml:space="preserve">*
ริมทางหลวงแผ่นดินหมายเลข 3 (ถนนสุขุมวิท) 
ทางหลวงแผ่นดินหมายเลข 34 สายบางนา-บางปะกง 
และทางหลวงพิเศษหมายเลข 7 สายกรุงเทพมหานคร-บ้านฉาง </t>
        </r>
      </text>
    </comment>
    <comment ref="B121" authorId="1" shapeId="0" xr:uid="{00000000-0006-0000-0000-000030000000}">
      <text>
        <r>
          <rPr>
            <sz val="8"/>
            <color indexed="81"/>
            <rFont val="Tahoma"/>
            <family val="2"/>
          </rPr>
          <t>*
ที่ว่างตามแนวขนานริมฝั่งตามสภาพธรรมชาติของคลอง
คลองหัวจระเข้ คลองลาดกระบัง คลองบัวลอย คลองบัวเกาะ 
คลองสลุด คลองจระเข้น้อย คลองหนองงูเห่า คลองจระเข้ 
คลองบางเสาธง คลองขุนราชพินิจใจ (กง) คลองกาหลง 
คลองพระองค์เจ้าไชยานุชิต คลองบางกะเจ้า คลองชวดลากข้าว 
คลองเปร็ง คลองลัดบางยอ คลองขุดเจ้าเมือง คลองบางน้ำจืด 
คลองสนามพลี คลองลัดโพธิ์ คลองพระยานาคราช 
คลองพระยาสมุทร คลองสำโรง คลองเทวะตรง คลองบางนาเกร็ง 
คลองบางแก้วใหญ่ คลองบางโฉลง คลองมหาวงศ์ คลองบางฝ้าย 
คลองบางกระเทียม คลองบางครุ คลองบางพลีใหญ่ 
คลองชวดพร้าว คลองบางพลี คลองจระเข้ใหญ่ คลองทุ่งครุนอก 
คลองสาระหงษ์ คลองบางปิ้ง คลองกระออมนอก คลองบางจาก 
คลองท่าเกวียน คลองทับนาง คลองบางปลากด คลองบัวคลี่ 
คลองบางปลา คลองส่งน้ำสุวรรณภูมิ คลองอ้อมอู่ คลองโก่งประทุน 
คลองบางพลีน้อย คลองปากแม่น้ำ คลองส่งน้ำชลประทาน 
คลองบางปู คลองแพรกษา คลองบางด้วน คลองทุ่งช้าง 
คลองหกส่วน คลองบางกระสี คลองหนามแดง คลองแพรกจอมทอง 
คลองเล้าหมู คลองกันยา คลองบางกระบือ คลองมอญ คลองด่าน 
คลองหม้อแตก คลองสรรพสามิต คลองบ้านระกาศ คลองนาเกลือ 
คลองสี่ คลองสวน คลองก้นบึ้ง คลองพระราม คลองเก้า 
คลองลาดหวาย คลองลำสลัด คลองยายจิ๋ว คลองตำหรุ (เก่า) 
คลองตรง คลองแพรกตระเข้ คลองลัด (บ้านสาขลา) 
คลองลัดนาเกลือ คลองท้ายสลัด คลองกำแพง คลองบางเพรียง 
คลองสาขลา คลองหลอด คลองปีกกา คลองสีล้ง คลองชักคราม
-
เว้นแต่เป็นการก่อสร้างเพื่อการคมนาคมและการขนส่งทางน้ำ 
การสาธารณูปโภค สะพาน เขื่อน รั้วหรือกำแพง</t>
        </r>
      </text>
    </comment>
    <comment ref="B122" authorId="1" shapeId="0" xr:uid="{00000000-0006-0000-0000-000032000000}">
      <text>
        <r>
          <rPr>
            <sz val="8"/>
            <color indexed="81"/>
            <rFont val="Tahoma"/>
            <family val="2"/>
          </rPr>
          <t>*
ที่ว่างตามแนวขนานริมฝั่งตามสภาพธรรมชาติของฝั่งทะเล
-
เว้นแต่เป็นการก่อสร้างเพื่อการคมนาคมและการขนส่งทางน้ำ การสาธารณูปโภค 
สะพาน เขื่อน รั้วหรือกำแพง</t>
        </r>
      </text>
    </comment>
    <comment ref="A142" authorId="1" shapeId="0" xr:uid="{CE62D54C-1408-4E9E-ACF0-2AB7281F0D32}">
      <text>
        <r>
          <rPr>
            <sz val="8"/>
            <color indexed="81"/>
            <rFont val="Tahoma"/>
            <family val="2"/>
          </rPr>
          <t>*
โบราณสถานที่ขึ้นทะเบียนโบราณสถานตามกฎหมายว่าด้วย
โบราณสถาน โบราณวัตถุ ศิลปวัตถุ และพิพิธภัณฑสถานแห่งชาติ
-
ไม่หมายความรวมถึงโครงสร้างสำหรับใช้ในการส่งกระแสไฟฟ้า การ
รับส่งวิทยุ สัญญาณโทรทัศน์ หรือสัญญาณสื่อสารทุกชนิด หอถังน้ำ 
ปล่องเมรุ ปล่องโรงงานอุตสาหกรรม และการสาธารณูปโภค
*
การวัดความสูงของอาคารให้วัดจากระดับพื้นดินที่ก่อสร้างถึงพื้น
ดาดฟ้า สำหรับอาคารทรงจั่วหรือปั้นหยาให้วัดจากระดับพื้นดินที่
ก่อสร้างถึงยอดผนังของชั้นสูงสุด</t>
        </r>
      </text>
    </comment>
    <comment ref="V145" authorId="1" shapeId="0" xr:uid="{B0B01C3F-75FE-4B7E-9888-578AFD7FF6A9}">
      <text>
        <r>
          <rPr>
            <sz val="8"/>
            <color indexed="81"/>
            <rFont val="Tahoma"/>
            <family val="2"/>
          </rPr>
          <t>(1) การจัดทำถนนที่มีต้นทางและปลายทางของถนนเชื่อมต่อ
กับสาธารณะภายนอกเพื่อให้รถทั่วไปแล่นผ่านเข้าออกได้
อย่างสะดวก และไม่เรียกรับค่าตอบแทน ให้มีอัตราส่วนพื้นที่
อาคารรวมกันทุกชั้นของอาคารทุกหลังต่อพื้นที่แปลงที่ดินที่
ใช้เป็นที่ตั้งอาคารเพิ่มได้อีกไม่เกินร้อยละ 20 โดยพื้นที่อาคาร
รวมที่เพิ่มขึ้นนั้นต้องไม่เกิน 5 เท่าของพื้นที่ถนนที่จัดให้มีขึ้น</t>
        </r>
      </text>
    </comment>
    <comment ref="V146" authorId="1" shapeId="0" xr:uid="{C82D0749-9880-4D89-95F9-B0BFE25B45E3}">
      <text>
        <r>
          <rPr>
            <sz val="8"/>
            <color indexed="81"/>
            <rFont val="Tahoma"/>
            <family val="2"/>
          </rPr>
          <t>(2) การจัดทำถนน ลาน ทางเดิน พื้นที่สีเขียว สวนสาธารณะ
หรือที่พักผ่อนหย่อนใจในแปลงที่ดินที่ใช้เป็นที่ตั้งอาคารเพื่อ
ประโยชน์สาธารณะ และเป็นบริเวณต่อเนื่องกับเขตทางถนน
สาธารณะหรือริมเขตสถานีรถไฟฟ้าขนส่งมวลชน ซึ่งปราศจาก
รั้ว กำแพงหรือสิ่งอื่นใดปิดกั้น เพื่อให้ประชาชนทั่วไปเข้าไป
ใช้สอยได้อย่างสะดวก และไม่เรียกรับค่าตอบแทน ให้มี
อัตราส่วนพื้นที่อาคารรวมกันทุกชั้นของอาคารทุกหลังต่อ
พื้นที่แปลงที่ดินที่ใช้เป็นที่ตั้งอาคารเพิ่มได้อีกไม่เกินร้อยละ 
20 โดยพื้นที่อาคารรวมที่เพิ่มขึ้นนั้นต้องไม่เกิน 5 เท่าของ
พื้นที่ว่างที่จัดให้มีขึ้น ทั้งนี้ ไม่รวมถึงถนน ทางเดิน ที่ว่างหรือ
พื้นที่อื่นใดที่ต้องจัดให้มีตามกฎหมายว่าด้วยการควบคุมอาคาร 
และกฎหมายอื่นที่เกี่ยวข้อง</t>
        </r>
      </text>
    </comment>
    <comment ref="V147" authorId="1" shapeId="0" xr:uid="{3102C85B-8483-4834-A7C8-81E49D44D0F5}">
      <text>
        <r>
          <rPr>
            <sz val="8"/>
            <color indexed="81"/>
            <rFont val="Tahoma"/>
            <family val="2"/>
          </rPr>
          <t>(3) การจัดทำถนน ลาน ทางเดิน พื้นที่สีเขียว สวนสาธารณะ
หรือที่พักผ่อนหย่อนใจในแปลงที่ดินที่ใช้เป็นที่ตั้งอาคารเพื่อ
ประโยชน์สาธารณะ และเป็นบริเวณต่อเนื่องกับพื้นที่ริมฝั่ง
ตามสภาพธรรมชาติของแม่น้ำเจ้าพระยา คลอง หรือทะเล 
ซึ่งปราศจากรั้ว กำแพงหรือสิ่งอื่นใดปิดกันเพื่อให้ประชาชน
ทั่วไปเข้าไปใช้สอยได้อย่างสะดวก และไม่เรียกรับค่าตอบแทน 
ให้มีอัตราส่วนพื้นที่อาคารรวมกันทุกชั้นของอาคารทุกหลัง
ต่อพื้นที่แปลงที่ดินที่ใช้เป็นที่ตั้งอาคารเพิ่มได้อีกไม่เกินร้อยละ 
20 โดยพื้นที่อาคารรวมที่เพิ่มขึ้นนั้นต้องไม่เกิน 5 เท่าของ
พื้นที่ว่างที่จัดให้มีขึ้น ทั้งนี้ ไม่รวมถึง ถนน ทางเดิน ที่ว่าง
หรือพื้นที่อื่นๆ ที่ต้องจัดให้มีตามกฎหมายว่าด้วยการควบคุม
อาคาร และกฎหมายอื่นที่เกี่ยวข้อง</t>
        </r>
      </text>
    </comment>
    <comment ref="V148" authorId="1" shapeId="0" xr:uid="{137498F7-0CE7-4100-852C-7E84AD9642A9}">
      <text>
        <r>
          <rPr>
            <sz val="8"/>
            <color indexed="81"/>
            <rFont val="Tahoma"/>
            <family val="2"/>
          </rPr>
          <t>(4) การจัดทำพื้นที่ส่วนหนึ่งส่วนใดของอาคารหรือแปลงที่ดิน
ที่ใช้เป็นที่ตั้งอาคารเพื่อกักเก็บน้ำฝนได้ในสัดส่วนไม่น้อยกว่า 
1 ลูกบาศก์เมตร ต่อพื้นที่แปลงที่ดิน 50 ตารางเมตร ให้มีอัตรา
ส่วนพื้นที่อาคารรวมกันทุกชั้นของอาคารทุกหลังต่อพื้นที่
แปลงที่ดินที่ใช้เป็นที่ตั้งอาคารเพิ่มได้อีกไม่เกินร้อยละ 5 
ถ้ากักเก็บน้ำฝนได้มากกว่า 1 ลูกบาศก์เมตร ให้มีอัตราส่วน
พื้นที่อาคารรวมกันทุกชั้นของอาคารทุกหลังต่อพื้นที่แปลง
ที่ดินที่ใช้เป็นที่ตั้งอาคารเพิ่มได้อีกตามสัดส่วนปริมาตรน้ำที่
กักเก็บได้แต่ต้องไม่เกินร้อยละ 20</t>
        </r>
      </text>
    </comment>
    <comment ref="V149" authorId="1" shapeId="0" xr:uid="{339B276B-BD7E-4845-B98F-6F3519F412EA}">
      <text>
        <r>
          <rPr>
            <sz val="8"/>
            <color indexed="81"/>
            <rFont val="Tahoma"/>
            <family val="2"/>
          </rPr>
          <t>(5) การจัดทำพื้นที่น้ำซึมผ่านได้เพิ่มขึ้นจากที่กำหนดไว้ใน
ที่ดินประเภท ย. 1 ถึง ย. 8 ที่ดินประเภท พ. 1 ถึง พ. 5 
และที่ดินประเภท อ. 1 ถึง อ. 5 ให้มีอัตราส่วนพื้นที่อาคาร
รวมกันทุกชั้นของอาคารทุกหลังต่อพื้นที่แปลงที่ดินที่ใช้
เป็นที่ตั้งอาคารเพิ่มได้อีกไม่เกินร้อยละ 20 โดยพื้นที่
อาคารรวมที่เพิ่มขึ้นนั้นต้องไม่เกิน 5 เท่าของพื้นที่น้ำซึม
ผ่านได้ที่จัดให้มีเพิ่มขึ้น ทั้งนี้ ไม่รวมถึงพื้นที่น้ำซึมผ่านได้
ที่ต้องจัดให้มีตามกฎหมายอื่นที่เกี่ยวข้อง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Supin_02</author>
    <author>Supin</author>
    <author>Four Aces</author>
  </authors>
  <commentList>
    <comment ref="A1" authorId="0" shapeId="0" xr:uid="{7F43AE4C-4226-4410-8C21-7EF9F312AF53}">
      <text>
        <r>
          <rPr>
            <sz val="9"/>
            <color indexed="81"/>
            <rFont val="Tahoma"/>
            <family val="2"/>
          </rPr>
          <t>ข้อบัญญัติองค์การบริหารส่วนจังหวัดสมุทรปราการ เรื่อง 
การให้ใช้บังคับผังเมืองรวมสมุทรปราการ พ.ศ. 2568</t>
        </r>
      </text>
    </comment>
    <comment ref="E6" authorId="1" shapeId="0" xr:uid="{8CE4302D-8A2E-41DF-B6DF-D4474DD62745}">
      <text>
        <r>
          <rPr>
            <sz val="8"/>
            <color indexed="81"/>
            <rFont val="Tahoma"/>
            <family val="2"/>
          </rPr>
          <t>ย.1
มีวัตถุประสงค์เพื่อดำรงรักษาและพัฒนา
เชิงอนุรักษ์ย่านที่อยู่อาศัยของชุมชน
ดั้งเดิมที่มีสภาพแวดล้อมที่ดี</t>
        </r>
      </text>
    </comment>
    <comment ref="F6" authorId="1" shapeId="0" xr:uid="{6E6B8282-8F3A-4843-83C6-DD7FDEBD243F}">
      <text>
        <r>
          <rPr>
            <sz val="8"/>
            <color indexed="81"/>
            <rFont val="Tahoma"/>
            <family val="2"/>
          </rPr>
          <t>ย.2
มีวัตถุประสงค์เพื่อรองรับการพัฒนา
ย่านที่อยู่อาศัยที่มีสภาพแวดล้อมที่ดี 
ในพื้นที่ชานเมือง</t>
        </r>
      </text>
    </comment>
    <comment ref="G6" authorId="1" shapeId="0" xr:uid="{F4517C89-01FA-4D9A-B2F9-182310D8CED4}">
      <text>
        <r>
          <rPr>
            <sz val="8"/>
            <color indexed="81"/>
            <rFont val="Tahoma"/>
            <family val="2"/>
          </rPr>
          <t>ย.3
มีวัตถุประสงค์เพื่อรองรับการพัฒนาย่าน
ที่อยู่อาศัยที่มีสภาพแวดล้อมที่ดีในเขต
พื้นที่ชานเมือง และพื้นที่ต่อเนื่องกับ
ศูนย์ชุมชนระดับอำเภอ</t>
        </r>
      </text>
    </comment>
    <comment ref="H6" authorId="1" shapeId="0" xr:uid="{70304D0A-17CA-4D2B-9550-96D4F6C69411}">
      <text>
        <r>
          <rPr>
            <sz val="8"/>
            <color indexed="81"/>
            <rFont val="Tahoma"/>
            <family val="2"/>
          </rPr>
          <t>ย.4
มีวัตถุประสงค์เพื่อรองรับการพัฒนา
ย่านที่อยู่อาศัยที่มีสภาพแวดล้อมดี
ที่อยู่ใกล้แหล่งงาน</t>
        </r>
      </text>
    </comment>
    <comment ref="I6" authorId="1" shapeId="0" xr:uid="{31C170F4-D784-4A4A-A7CE-7C710EB416D2}">
      <text>
        <r>
          <rPr>
            <sz val="8"/>
            <color indexed="81"/>
            <rFont val="Tahoma"/>
            <family val="2"/>
          </rPr>
          <t>ย.5
มีวัตถุประสงค์เพื่อรองรับการพัฒนาย่าน
ที่อยู่อาศัยที่อยู่ใกล้แหล่งงานอุตสาหกรรม 
และศูนย์กลางพาณิชยกรรมหลักระดับอำเภอ</t>
        </r>
      </text>
    </comment>
    <comment ref="J6" authorId="1" shapeId="0" xr:uid="{DFED785D-CAAB-4D0F-86C1-51AE716B2FA7}">
      <text>
        <r>
          <rPr>
            <sz val="8"/>
            <color indexed="81"/>
            <rFont val="Tahoma"/>
            <family val="2"/>
          </rPr>
          <t>ย.6
มีวัตถุประสงค์เพื่อรองรับการพัฒนาย่าน
ที่อยู่อาศัยในเขตการให้บริการของระบบ
ขนส่งมวลชน</t>
        </r>
      </text>
    </comment>
    <comment ref="K6" authorId="1" shapeId="0" xr:uid="{0686A01E-5E96-4DEF-8362-D4130BF84135}">
      <text>
        <r>
          <rPr>
            <sz val="8"/>
            <color indexed="81"/>
            <rFont val="Tahoma"/>
            <family val="2"/>
          </rPr>
          <t>ย.7
มีวัตถุประสงค์เพื่อรองรับการพัฒนาย่าน
ที่อยู่อาศัยบริเวณโดยรอบศูนย์กลาง
พาณิชยกรรมหลักระดับอำเภอและจังหวัด</t>
        </r>
      </text>
    </comment>
    <comment ref="L6" authorId="1" shapeId="0" xr:uid="{56736D11-EE66-4A9D-AFB2-8331D4375B85}">
      <text>
        <r>
          <rPr>
            <sz val="8"/>
            <color indexed="81"/>
            <rFont val="Tahoma"/>
            <family val="2"/>
          </rPr>
          <t xml:space="preserve">ย.8
มีวัตถุประสงค์เพื่อรองรับการพัฒนาย่านที่อยู่อาศัย
ในเขตให้บริการของเขตสถานีรถไฟฟ้าขนส่งมวลชน 
และการอยู่อาศัยที่ต่อเนื่องจากบริเวณศูนย์กลาง
พาณิชยกรรมหลักระดับอำเภอ และจังหวัด </t>
        </r>
      </text>
    </comment>
    <comment ref="M6" authorId="1" shapeId="0" xr:uid="{27E79B8A-8663-43C9-855F-122DB143655F}">
      <text>
        <r>
          <rPr>
            <sz val="8"/>
            <color indexed="81"/>
            <rFont val="Tahoma"/>
            <family val="2"/>
          </rPr>
          <t xml:space="preserve">พ.1
มีวัตถุประสงค์เพื่อให้ใช้ประโยชน์เป็นศูนย์
พาณิชยกรรมการค้า และบริการของชุมชน
ระดับตำบล </t>
        </r>
      </text>
    </comment>
    <comment ref="N6" authorId="1" shapeId="0" xr:uid="{A0A90446-475C-4030-88DE-4DBDFD22F3C5}">
      <text>
        <r>
          <rPr>
            <sz val="8"/>
            <color indexed="81"/>
            <rFont val="Tahoma"/>
            <family val="2"/>
          </rPr>
          <t xml:space="preserve">พ.2
มีวัตถุประสงค์เพื่อให้ใช้ประโยชน์เป็นศูนย์
พาณิชยกรรมการค้า และบริการของเมือง
ที่อยู่ใกล้ท่าอากาศยาน </t>
        </r>
      </text>
    </comment>
    <comment ref="O6" authorId="1" shapeId="0" xr:uid="{1BD3A416-C675-494B-A318-551E823FDD3E}">
      <text>
        <r>
          <rPr>
            <sz val="8"/>
            <color indexed="81"/>
            <rFont val="Tahoma"/>
            <family val="2"/>
          </rPr>
          <t xml:space="preserve">พ.3
มีวัตถุประสงค์เพื่อให้ใช้ประโยชน์เป็นศูนย์
พาณิชยกรรมการค้า และบริการของเมือง
บริเวณโดยรอบสถานีรถไฟฟ้าขนส่งมวลชน </t>
        </r>
      </text>
    </comment>
    <comment ref="P6" authorId="1" shapeId="0" xr:uid="{EE900EB0-70EE-4A3E-A26C-ABBF1D9701D1}">
      <text>
        <r>
          <rPr>
            <sz val="8"/>
            <color indexed="81"/>
            <rFont val="Tahoma"/>
            <family val="2"/>
          </rPr>
          <t xml:space="preserve">พ.4
มีวัตถุประสงค์เพื่อให้ใช้ประโยชน์เป็น
ศูนย์กลางพาณิชยกรรมการค้า และ
บริการของเมืองระดับอำเภอ </t>
        </r>
      </text>
    </comment>
    <comment ref="Q6" authorId="1" shapeId="0" xr:uid="{7153FF5F-BCA0-41D0-92C6-764F41A4A765}">
      <text>
        <r>
          <rPr>
            <sz val="8"/>
            <color indexed="81"/>
            <rFont val="Tahoma"/>
            <family val="2"/>
          </rPr>
          <t xml:space="preserve">พ.5
มีวัตถุประสงค์เพื่อให้ใช้ประโยชน์เป็น
ศูนย์กลางพาณิชยกรรมการค้า และ
บริการของเมืองระดับจังหวัด </t>
        </r>
      </text>
    </comment>
    <comment ref="R6" authorId="1" shapeId="0" xr:uid="{70B1CA75-97A4-4195-B9D7-5910101CE357}">
      <text>
        <r>
          <rPr>
            <sz val="8"/>
            <color indexed="81"/>
            <rFont val="Tahoma"/>
            <family val="2"/>
          </rPr>
          <t>อ.1
มีวัตถุประสงค์เพื่อรองรับการพัฒนาอุตสาหกรรมทั่วไป
ที่ไม่เป็นมลพิษต่อชุมชนหรือสิ่งแวดล้อม การพัฒนา
เมืองอุตสาหกรรมเชิงนิเวศ การพัฒนาเศรษฐกิจและ
ฟื้นฟูสิ่งแวดล้อมพื้นที่ริมฝั่งแม่น้ำเจ้าพระยา</t>
        </r>
      </text>
    </comment>
    <comment ref="S6" authorId="1" shapeId="0" xr:uid="{536745B2-2BF3-4A94-8398-A8597EE287FC}">
      <text>
        <r>
          <rPr>
            <sz val="8"/>
            <color indexed="81"/>
            <rFont val="Tahoma"/>
            <family val="2"/>
          </rPr>
          <t xml:space="preserve">อ.2
มีวัตถุประสงค์เพื่อพัฒนาการประกอบการ
อุตสาหกรรมในเขตนิคมอุตสาหกรรม </t>
        </r>
      </text>
    </comment>
    <comment ref="T6" authorId="1" shapeId="0" xr:uid="{C7225E39-A8B6-467B-8DAF-45B7B8B84EB5}">
      <text>
        <r>
          <rPr>
            <sz val="8"/>
            <color indexed="81"/>
            <rFont val="Tahoma"/>
            <family val="2"/>
          </rPr>
          <t xml:space="preserve">อ.3
มีวัตถุประสงค์เพื่อให้เป็นพื้นที่รองรับการจัดการขยะมูลฝอย
และของเสีย ตลอดจนอุตสาหกรรมที่เกี่ยวข้อง โดยมีการ
จัดการด้านสิ่งแวดล้อมเพื่อลดผลกระทบต่อชุมชน </t>
        </r>
      </text>
    </comment>
    <comment ref="U6" authorId="1" shapeId="0" xr:uid="{F022A0F2-9DF4-4AD0-8E0A-6C7D9541B209}">
      <text>
        <r>
          <rPr>
            <sz val="8"/>
            <color indexed="81"/>
            <rFont val="Tahoma"/>
            <family val="2"/>
          </rPr>
          <t xml:space="preserve">อ.4
มีวัตถุประสงค์เพื่อรองรับการพัฒนาศูนย์กลาง
คลังสินค้า ไซโล ห้องเย็น กิจการลาน
ตู้คอนเทนเนอร์ สถานีขนส่งสินค้าหรือสิ่งของ </t>
        </r>
      </text>
    </comment>
    <comment ref="V6" authorId="1" shapeId="0" xr:uid="{954A7418-A9EC-459A-947B-40936890638B}">
      <text>
        <r>
          <rPr>
            <sz val="8"/>
            <color indexed="81"/>
            <rFont val="Tahoma"/>
            <family val="2"/>
          </rPr>
          <t xml:space="preserve">อ.5
มีวัตถุประสงค์เพื่อส่งเสริมการพัฒนาอุตสาหกรรม
เพื่อการส่งออกที่มีเทคโนโลยีการผลิตทันสมัย 
ปราศจากมลพิษต่อชุมชนและสิ่งแวดล้อม พัฒนา
เมืองอุตสาหกรรมเชิงนิเวศ การพัฒนาเศรษฐกิจ
และฟื้นฟูสิ่งแวดล้อมพื้นที่ริมฝั่งแม่น้ำเจ้าพระยา
และริมฝั่งทะเล </t>
        </r>
      </text>
    </comment>
    <comment ref="W6" authorId="1" shapeId="0" xr:uid="{DA11808C-F679-4266-BCAE-D3ACA4426DB8}">
      <text>
        <r>
          <rPr>
            <sz val="8"/>
            <color indexed="81"/>
            <rFont val="Tahoma"/>
            <family val="2"/>
          </rPr>
          <t xml:space="preserve">ก.1
มีวัตถุประสงค์เพื่อพัฒนาเกษตรกรรม การรักษา
คุณภาพสิ่งแวดล้อมและแหล่งทรัพยากรธรรมชาติ 
การท่องเที่ยวเชิงเกษตรและการท่องเที่ยวเชิง
นิเวศในท้องที่คุ้งบางกะเจ้า </t>
        </r>
      </text>
    </comment>
    <comment ref="X6" authorId="1" shapeId="0" xr:uid="{A11B9DF9-3D3B-4B35-9E1C-28639CF253B4}">
      <text>
        <r>
          <rPr>
            <sz val="8"/>
            <color indexed="81"/>
            <rFont val="Tahoma"/>
            <family val="2"/>
          </rPr>
          <t xml:space="preserve">ก.2
มีวัตถุประสงค์เพื่อพัฒนาเกษตรกรรม 
การควบคุมการขยายตัวของชุมชน ใน
พื้นที่ที่มีความเสี่ยงต่อมลพิษทางเสียง
อากาศยาน การขนส่งสินค้าหรือสิ่งของ </t>
        </r>
      </text>
    </comment>
    <comment ref="Y6" authorId="1" shapeId="0" xr:uid="{0BF6CFDE-B281-4570-B374-FAF097CC1D0F}">
      <text>
        <r>
          <rPr>
            <sz val="8"/>
            <color indexed="81"/>
            <rFont val="Tahoma"/>
            <family val="2"/>
          </rPr>
          <t>ก.3
มีวัตถุประสงค์เพื่อพัฒนาเกษตรกรรม การ
รักษาคุณภาพสิ่งแวดล้อม การท่องเที่ยว
เชิงอนุรักษ์ในวิถีชีวิตของชุมชนเกษตรกรรม 
และการท่องเที่ยวธรรมชาติริมฝั่งทะเล</t>
        </r>
      </text>
    </comment>
    <comment ref="Z6" authorId="1" shapeId="0" xr:uid="{4BD674A8-138C-4ADF-BF7D-03EA795C0217}">
      <text>
        <r>
          <rPr>
            <sz val="8"/>
            <color indexed="81"/>
            <rFont val="Tahoma"/>
            <family val="2"/>
          </rPr>
          <t xml:space="preserve">ก.4
มีวัตถุประสงค์เพื่อพัฒนาเกษตรกรรม การ
รักษาคุณภาพสิ่งแวดล้อมและการรองรับ
การขยายตัวของเมืองและชุมชนชานเมือง </t>
        </r>
      </text>
    </comment>
    <comment ref="AA6" authorId="1" shapeId="0" xr:uid="{541DA6B0-A144-43BD-8858-5434A2E75C51}">
      <text>
        <r>
          <rPr>
            <sz val="8"/>
            <color indexed="81"/>
            <rFont val="Tahoma"/>
            <family val="2"/>
          </rPr>
          <t xml:space="preserve">อก.
มีวัตถุประสงค์เพื่อพัฒนาเกษตรกรรม 
การรักษาคุณภาพสิ่งแวดล้อมและ
ระบบนิเวศทางธรรมชาติในท้องที่
คุ้งบางกะเจ้า </t>
        </r>
      </text>
    </comment>
    <comment ref="B65" authorId="2" shapeId="0" xr:uid="{F2151B0F-9752-4DA8-BDA9-A4FABD42D7D8}">
      <text>
        <r>
          <rPr>
            <sz val="8"/>
            <color indexed="81"/>
            <rFont val="MS Sans Serif"/>
            <family val="2"/>
            <charset val="222"/>
          </rPr>
          <t>*
อัตราส่วนพื้นที่อาคารรวมกันทุกชั้นของอาคารทุกหลัง
ต่อพื้นที่แปลงที่ดินที่ใช้เป็นที่ตั้งอาคาร
*
ทั้งนี้ รวมถึงกรณี ที่ดินแปลงใดที่ได้ใช้ประโยชน์แล้ว 
หากมีการแบ่งแยกหรือแบ่งโอนไม่ว่าจะกี่ครั้งก็ตาม</t>
        </r>
      </text>
    </comment>
    <comment ref="B66" authorId="2" shapeId="0" xr:uid="{FE614329-B120-4BCC-8FBC-13C475EBE0F7}">
      <text>
        <r>
          <rPr>
            <sz val="8"/>
            <color indexed="81"/>
            <rFont val="MS Sans Serif"/>
            <family val="2"/>
            <charset val="222"/>
          </rPr>
          <t>*
อัตราส่วนพื้นที่ว่างอันปราศจากสิ่งปกคลุมดินของแปลง
ที่ดินที่อาคารตั้งอยู่ต่อพื้นที่ใช้สอยรวมของอาคาร
+
ต้องไม่ต่ำกว่าเกณฑ์ขั้นต่ำของที่ว่างอันปราศจากสิ่ง
ปกคลุมตามกฎหมายว่าด้วยการควบคุมอาคารด้วย
*
ทั้งนี้ รวมถึงกรณี ที่ดินแปลงใดที่ได้ใช้ประโยชน์แล้ว 
หากมีการแบ่งแยกหรือแบ่งโอนไม่ว่าจะกี่ครั้งก็ตาม</t>
        </r>
      </text>
    </comment>
    <comment ref="B68" authorId="2" shapeId="0" xr:uid="{1B8C7009-2A35-4FAC-B880-7FF28C118768}">
      <text>
        <r>
          <rPr>
            <sz val="8"/>
            <color indexed="81"/>
            <rFont val="MS Sans Serif"/>
            <family val="2"/>
            <charset val="222"/>
          </rPr>
          <t>*
พื้นที่น้ำซึมผ่านได้</t>
        </r>
      </text>
    </comment>
    <comment ref="E70" authorId="1" shapeId="0" xr:uid="{3935002D-3FD8-443D-BD9C-3D8D122A298D}">
      <text>
        <r>
          <rPr>
            <sz val="8"/>
            <color indexed="81"/>
            <rFont val="Tahoma"/>
            <family val="2"/>
          </rPr>
          <t>*
ริมทางหลวงแผ่นดินหมายเลข 3243</t>
        </r>
      </text>
    </comment>
    <comment ref="F70" authorId="1" shapeId="0" xr:uid="{47534CE7-1C99-4F0A-83F4-A060F021B6A3}">
      <text>
        <r>
          <rPr>
            <sz val="8"/>
            <color indexed="81"/>
            <rFont val="Tahoma"/>
            <family val="2"/>
          </rPr>
          <t>*
ริมทางหลวงแผ่นดินหมายเลข 3243</t>
        </r>
      </text>
    </comment>
    <comment ref="G70" authorId="1" shapeId="0" xr:uid="{89917261-C074-44D9-9AFF-3E9113395EA0}">
      <text>
        <r>
          <rPr>
            <sz val="8"/>
            <color indexed="81"/>
            <rFont val="Tahoma"/>
            <family val="2"/>
          </rPr>
          <t>*
ริมทางหลวงแผ่นดินหมายเลข 34 สายบางนา-บางปะกง</t>
        </r>
      </text>
    </comment>
    <comment ref="H70" authorId="1" shapeId="0" xr:uid="{E4DD35BD-CA7B-4115-B5B9-BF513BD2E9D6}">
      <text>
        <r>
          <rPr>
            <sz val="8"/>
            <color indexed="81"/>
            <rFont val="Tahoma"/>
            <family val="2"/>
          </rPr>
          <t>*
ริมทางหลวงแผ่นดินหมายเลข 3 (ถนนสุขุมวิท) 
ทางหลวงแผ่นดินหมายเลข 34 สายบางนา-บางปะกง 
ทางหลวงพิเศษหมายเลข 7 สายกรุงเทพมหานคร-บ้านฉาง 
และทางหลวงพิเศษหมายเลข 9 (ถนนกาญจนาพิเษก)</t>
        </r>
      </text>
    </comment>
    <comment ref="I70" authorId="1" shapeId="0" xr:uid="{9A91BD40-10E3-4736-955E-27B996FD40E5}">
      <text>
        <r>
          <rPr>
            <sz val="8"/>
            <color indexed="81"/>
            <rFont val="Tahoma"/>
            <family val="2"/>
          </rPr>
          <t>*
ริมทางหลวงแผ่นดินหมายเลข 34 สายบางนา-บางปะกง 
และทางหลวงแผ่นดินหมายเลข 3243</t>
        </r>
      </text>
    </comment>
    <comment ref="J70" authorId="1" shapeId="0" xr:uid="{D3055E72-AFC1-4CE4-91D9-9E707767D616}">
      <text>
        <r>
          <rPr>
            <sz val="8"/>
            <color indexed="81"/>
            <rFont val="Tahoma"/>
            <family val="2"/>
          </rPr>
          <t>*
ริมทางหลวงแผ่นดินหมายเลข 34 สายบางนา-บางปะกง 
ทางหลวงพิเศษหมายเลข 7 สายกรุงเทพมหานคร-บ้านฉาง
และทางหลวงพิเศษหมายเลข 9 (ถนนกาญจนาภิเษก)</t>
        </r>
      </text>
    </comment>
    <comment ref="K70" authorId="1" shapeId="0" xr:uid="{856D3838-52E0-48C6-A2CC-A0B1552D36FE}">
      <text>
        <r>
          <rPr>
            <sz val="8"/>
            <color indexed="81"/>
            <rFont val="Tahoma"/>
            <family val="2"/>
          </rPr>
          <t>*
ริมทางหลวงแผ่นดินหมายเลข 34 สายบางนา-บางปะกง</t>
        </r>
      </text>
    </comment>
    <comment ref="R70" authorId="1" shapeId="0" xr:uid="{3B664818-4671-48F3-8D4E-8F589893411B}">
      <text>
        <r>
          <rPr>
            <sz val="8"/>
            <color indexed="81"/>
            <rFont val="Tahoma"/>
            <family val="2"/>
          </rPr>
          <t>*
ริมทางหลวงแผ่นดินหมายเลข 3 (ถนนสุขุมวิท) 
ทางหลวงแผ่นดินหมายเลข 34 สายบางนา-บางปะกง 
ทางหลวงหมายเลข 7 สายกรุงเทพมหานคร-บ้านฉาง 
และทางหลวงพิเศษหมายเลข 9 (ถนนกาญจนาภิเษก)</t>
        </r>
      </text>
    </comment>
    <comment ref="S70" authorId="1" shapeId="0" xr:uid="{70772E08-570B-4FC4-A7B9-E0778562558E}">
      <text>
        <r>
          <rPr>
            <sz val="8"/>
            <color indexed="81"/>
            <rFont val="Tahoma"/>
            <family val="2"/>
          </rPr>
          <t>*
ริมทางหลวงแผ่นดินหมายเลข 3 (ถนนสุขุมวิท)</t>
        </r>
      </text>
    </comment>
    <comment ref="U70" authorId="1" shapeId="0" xr:uid="{BFADF223-8730-4278-9BD2-72BBF0E8F495}">
      <text>
        <r>
          <rPr>
            <sz val="8"/>
            <color indexed="81"/>
            <rFont val="Tahoma"/>
            <family val="2"/>
          </rPr>
          <t>*
ริมทางหลวงชนบทหมายเชข ฉช 3001</t>
        </r>
      </text>
    </comment>
    <comment ref="V70" authorId="1" shapeId="0" xr:uid="{8A0A828B-15DC-4F08-8676-3EE18BB4B220}">
      <text>
        <r>
          <rPr>
            <sz val="8"/>
            <color indexed="81"/>
            <rFont val="Tahoma"/>
            <family val="2"/>
          </rPr>
          <t>*
ริมทางหลวงแผ่นดินหมายเลข 3 (ถนนสุขุมวิท) 
ทางหลวงพิเศษหมายเลข 7 สายกรุงเทพมหานคร-บ้านฉาง 
ทางหลวงชนบทหมายเลข ฉช 3001</t>
        </r>
      </text>
    </comment>
    <comment ref="X70" authorId="1" shapeId="0" xr:uid="{C3BA34F3-2D7A-4311-8B39-85651A3F51F9}">
      <text>
        <r>
          <rPr>
            <sz val="8"/>
            <color indexed="81"/>
            <rFont val="Tahoma"/>
            <family val="2"/>
          </rPr>
          <t>*
ริมทางหลวงแผ่นดินหมายเลข 34 สายบางนา-บางปะกง</t>
        </r>
      </text>
    </comment>
    <comment ref="Y70" authorId="1" shapeId="0" xr:uid="{4BE69E35-D701-46A1-8C33-D34D69D07EB1}">
      <text>
        <r>
          <rPr>
            <sz val="8"/>
            <color indexed="81"/>
            <rFont val="Tahoma"/>
            <family val="2"/>
          </rPr>
          <t>*
ริมทางหลวงแผ่นดินหมายเลข 3 (ถนนสุขุมวิท) 
ทางหลวงแผ่นดินหมายเลข 34 สายบางนา-บางปะกง 
ทางหลวงพิเศษหมายเลข 7 สายกรุงเทพมหานคร-บ้านฉาง 
และทางหลวงแผ่นดินหมายเลข 3243</t>
        </r>
      </text>
    </comment>
    <comment ref="Z70" authorId="1" shapeId="0" xr:uid="{6E72A5E3-B1A0-48E1-BCE0-FF458D8DBBF0}">
      <text>
        <r>
          <rPr>
            <sz val="8"/>
            <color indexed="81"/>
            <rFont val="Tahoma"/>
            <family val="2"/>
          </rPr>
          <t xml:space="preserve">*
ริมทางหลวงแผ่นดินหมายเลข 3 (ถนนสุขุมวิท) 
ทางหลวงแผ่นดินหมายเลข 34 สายบางนา-บางปะกง 
และทางหลวงพิเศษหมายเลข 7 สายกรุงเทพมหานคร-บ้านฉาง </t>
        </r>
      </text>
    </comment>
    <comment ref="B71" authorId="1" shapeId="0" xr:uid="{D2D06417-9B1F-4ED9-B953-4C179F317274}">
      <text>
        <r>
          <rPr>
            <sz val="8"/>
            <color indexed="81"/>
            <rFont val="Tahoma"/>
            <family val="2"/>
          </rPr>
          <t>*
ที่ว่างตามแนวขนานริมฝั่งตามสภาพธรรมชาติของคลอง
คลองหัวจระเข้ คลองลาดกระบัง คลองบัวลอย คลองบัวเกาะ 
คลองสลุด คลองจระเข้น้อย คลองหนองงูเห่า คลองจระเข้ 
คลองบางเสาธง คลองขุนราชพินิจใจ (กง) คลองกาหลง 
คลองพระองค์เจ้าไชยานุชิต คลองบางกะเจ้า คลองชวดลากข้าว 
คลองเปร็ง คลองลัดบางยอ คลองขุดเจ้าเมือง คลองบางน้ำจืด 
คลองสนามพลี คลองลัดโพธิ์ คลองพระยานาคราช 
คลองพระยาสมุทร คลองสำโรง คลองเทวะตรง คลองบางนาเกร็ง 
คลองบางแก้วใหญ่ คลองบางโฉลง คลองมหาวงศ์ คลองบางฝ้าย 
คลองบางกระเทียม คลองบางครุ คลองบางพลีใหญ่ 
คลองชวดพร้าว คลองบางพลี คลองจระเข้ใหญ่ คลองทุ่งครุนอก 
คลองสาระหงษ์ คลองบางปิ้ง คลองกระออมนอก คลองบางจาก 
คลองท่าเกวียน คลองทับนาง คลองบางปลากด คลองบัวคลี่ 
คลองบางปลา คลองส่งน้ำสุวรรณภูมิ คลองอ้อมอู่ คลองโก่งประทุน 
คลองบางพลีน้อย คลองปากแม่น้ำ คลองส่งน้ำชลประทาน 
คลองบางปู คลองแพรกษา คลองบางด้วน คลองทุ่งช้าง 
คลองหกส่วน คลองบางกระสี คลองหนามแดง คลองแพรกจอมทอง 
คลองเล้าหมู คลองกันยา คลองบางกระบือ คลองมอญ คลองด่าน 
คลองหม้อแตก คลองสรรพสามิต คลองบ้านระกาศ คลองนาเกลือ 
คลองสี่ คลองสวน คลองก้นบึ้ง คลองพระราม คลองเก้า 
คลองลาดหวาย คลองลำสลัด คลองยายจิ๋ว คลองตำหรุ (เก่า) 
คลองตรง คลองแพรกตระเข้ คลองลัด (บ้านสาขลา) 
คลองลัดนาเกลือ คลองท้ายสลัด คลองกำแพง คลองบางเพรียง 
คลองสาขลา คลองหลอด คลองปีกกา คลองสีล้ง คลองชักคราม
-
เว้นแต่เป็นการก่อสร้างเพื่อการคมนาคมและการขนส่งทางน้ำ 
การสาธารณูปโภค สะพาน เขื่อน รั้วหรือกำแพง</t>
        </r>
      </text>
    </comment>
    <comment ref="B72" authorId="1" shapeId="0" xr:uid="{8E91C3A7-DBF5-448E-B815-DA664EFCAE43}">
      <text>
        <r>
          <rPr>
            <sz val="8"/>
            <color indexed="81"/>
            <rFont val="Tahoma"/>
            <family val="2"/>
          </rPr>
          <t>*
ที่ว่างตามแนวขนานริมฝั่งตามสภาพธรรมชาติของฝั่งทะเล
-
เว้นแต่เป็นการก่อสร้างเพื่อการคมนาคมและการขนส่งทางน้ำ การสาธารณูปโภค 
สะพาน เขื่อน รั้วหรือกำแพง</t>
        </r>
      </text>
    </comment>
    <comment ref="V84" authorId="1" shapeId="0" xr:uid="{18AE203A-8CCC-45EE-A285-DD9D9371FF4F}">
      <text>
        <r>
          <rPr>
            <sz val="8"/>
            <color indexed="81"/>
            <rFont val="Tahoma"/>
            <family val="2"/>
          </rPr>
          <t>(1) การจัดทำถนนที่มีต้นทางและปลายทางของถนนเชื่อมต่อ
กับสาธารณะภายนอกเพื่อให้รถทั่วไปแล่นผ่านเข้าออกได้
อย่างสะดวก และไม่เรียกรับค่าตอบแทน ให้มีอัตราส่วนพื้นที่
อาคารรวมกันทุกชั้นของอาคารทุกหลังต่อพื้นที่แปลงที่ดินที่
ใช้เป็นที่ตั้งอาคารเพิ่มได้อีกไม่เกินร้อยละ 20 โดยพื้นที่อาคาร
รวมที่เพิ่มขึ้นนั้นต้องไม่เกิน 5 เท่าของพื้นที่ถนนที่จัดให้มีขึ้น</t>
        </r>
      </text>
    </comment>
    <comment ref="V85" authorId="1" shapeId="0" xr:uid="{371DE80D-C37F-4B70-8CBE-55FD9B2F7C51}">
      <text>
        <r>
          <rPr>
            <sz val="8"/>
            <color indexed="81"/>
            <rFont val="Tahoma"/>
            <family val="2"/>
          </rPr>
          <t>(2) การจัดทำถนน ลาน ทางเดิน พื้นที่สีเขียว สวนสาธารณะ
หรือที่พักผ่อนหย่อนใจในแปลงที่ดินที่ใช้เป็นที่ตั้งอาคารเพื่อ
ประโยชน์สาธารณะ และเป็นบริเวณต่อเนื่องกับเขตทางถนน
สาธารณะหรือริมเขตสถานีรถไฟฟ้าขนส่งมวลชน ซึ่งปราศจาก
รั้ว กำแพงหรือสิ่งอื่นใดปิดกั้น เพื่อให้ประชาชนทั่วไปเข้าไป
ใช้สอยได้อย่างสะดวก และไม่เรียกรับค่าตอบแทน ให้มี
อัตราส่วนพื้นที่อาคารรวมกันทุกชั้นของอาคารทุกหลังต่อ
พื้นที่แปลงที่ดินที่ใช้เป็นที่ตั้งอาคารเพิ่มได้อีกไม่เกินร้อยละ 
20 โดยพื้นที่อาคารรวมที่เพิ่มขึ้นนั้นต้องไม่เกิน 5 เท่าของ
พื้นที่ว่างที่จัดให้มีขึ้น ทั้งนี้ ไม่รวมถึงถนน ทางเดิน ที่ว่างหรือ
พื้นที่อื่นใดที่ต้องจัดให้มีตามกฎหมายว่าด้วยการควบคุมอาคาร 
และกฎหมายอื่นที่เกี่ยวข้อง</t>
        </r>
      </text>
    </comment>
    <comment ref="V86" authorId="1" shapeId="0" xr:uid="{525CC8D2-52CA-4A43-B6C1-B683B4DDD937}">
      <text>
        <r>
          <rPr>
            <sz val="8"/>
            <color indexed="81"/>
            <rFont val="Tahoma"/>
            <family val="2"/>
          </rPr>
          <t>(3) การจัดทำถนน ลาน ทางเดิน พื้นที่สีเขียว สวนสาธารณะ
หรือที่พักผ่อนหย่อนใจในแปลงที่ดินที่ใช้เป็นที่ตั้งอาคารเพื่อ
ประโยชน์สาธารณะ และเป็นบริเวณต่อเนื่องกับพื้นที่ริมฝั่ง
ตามสภาพธรรมชาติของแม่น้ำเจ้าพระยา คลอง หรือทะเล 
ซึ่งปราศจากรั้ว กำแพงหรือสิ่งอื่นใดปิดกันเพื่อให้ประชาชน
ทั่วไปเข้าไปใช้สอยได้อย่างสะดวก และไม่เรียกรับค่าตอบแทน 
ให้มีอัตราส่วนพื้นที่อาคารรวมกันทุกชั้นของอาคารทุกหลัง
ต่อพื้นที่แปลงที่ดินที่ใช้เป็นที่ตั้งอาคารเพิ่มได้อีกไม่เกินร้อยละ 
20 โดยพื้นที่อาคารรวมที่เพิ่มขึ้นนั้นต้องไม่เกิน 5 เท่าของ
พื้นที่ว่างที่จัดให้มีขึ้น ทั้งนี้ ไม่รวมถึง ถนน ทางเดิน ที่ว่าง
หรือพื้นที่อื่นๆ ที่ต้องจัดให้มีตามกฎหมายว่าด้วยการควบคุม
อาคาร และกฎหมายอื่นที่เกี่ยวข้อง</t>
        </r>
      </text>
    </comment>
    <comment ref="V87" authorId="1" shapeId="0" xr:uid="{F57542A6-4B53-44AB-B206-11422D3BFAA7}">
      <text>
        <r>
          <rPr>
            <sz val="8"/>
            <color indexed="81"/>
            <rFont val="Tahoma"/>
            <family val="2"/>
          </rPr>
          <t>(4) การจัดทำพื้นที่ส่วนหนึ่งส่วนใดของอาคารหรือแปลงที่ดิน
ที่ใช้เป็นที่ตั้งอาคารเพื่อกักเก็บน้ำฝนได้ในสัดส่วนไม่น้อยกว่า 
1 ลูกบาศก์เมตร ต่อพื้นที่แปลงที่ดิน 50 ตารางเมตร ให้มีอัตรา
ส่วนพื้นที่อาคารรวมกันทุกชั้นของอาคารทุกหลังต่อพื้นที่
แปลงที่ดินที่ใช้เป็นที่ตั้งอาคารเพิ่มได้อีกไม่เกินร้อยละ 5 
ถ้ากักเก็บน้ำฝนได้มากกว่า 1 ลูกบาศก์เมตร ให้มีอัตราส่วน
พื้นที่อาคารรวมกันทุกชั้นของอาคารทุกหลังต่อพื้นที่แปลง
ที่ดินที่ใช้เป็นที่ตั้งอาคารเพิ่มได้อีกตามสัดส่วนปริมาตรน้ำที่
กักเก็บได้แต่ต้องไม่เกินร้อยละ 20</t>
        </r>
      </text>
    </comment>
    <comment ref="V88" authorId="1" shapeId="0" xr:uid="{33307F8B-F0B2-4027-8FEA-9C9B4E3EED25}">
      <text>
        <r>
          <rPr>
            <sz val="8"/>
            <color indexed="81"/>
            <rFont val="Tahoma"/>
            <family val="2"/>
          </rPr>
          <t>(5) การจัดทำพื้นที่น้ำซึมผ่านได้เพิ่มขึ้นจากที่กำหนดไว้ใน
ที่ดินประเภท ย. 1 ถึง ย. 8 ที่ดินประเภท พ. 1 ถึง พ. 5 
และที่ดินประเภท อ. 1 ถึง อ. 5 ให้มีอัตราส่วนพื้นที่อาคาร
รวมกันทุกชั้นของอาคารทุกหลังต่อพื้นที่แปลงที่ดินที่ใช้
เป็นที่ตั้งอาคารเพิ่มได้อีกไม่เกินร้อยละ 20 โดยพื้นที่
อาคารรวมที่เพิ่มขึ้นนั้นต้องไม่เกิน 5 เท่าของพื้นที่น้ำซึม
ผ่านได้ที่จัดให้มีเพิ่มขึ้น ทั้งนี้ ไม่รวมถึงพื้นที่น้ำซึมผ่านได้
ที่ต้องจัดให้มีตามกฎหมายอื่นที่เกี่ยวข้อง</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Supin_02</author>
  </authors>
  <commentList>
    <comment ref="A24" authorId="0" shapeId="0" xr:uid="{07542245-5AFF-40A3-9B08-57953638A79B}">
      <text>
        <r>
          <rPr>
            <sz val="9"/>
            <color indexed="81"/>
            <rFont val="Tahoma"/>
            <family val="2"/>
          </rPr>
          <t>Cell Note</t>
        </r>
      </text>
    </comment>
  </commentList>
</comments>
</file>

<file path=xl/sharedStrings.xml><?xml version="1.0" encoding="utf-8"?>
<sst xmlns="http://schemas.openxmlformats.org/spreadsheetml/2006/main" count="1368" uniqueCount="313">
  <si>
    <t>ย.1</t>
  </si>
  <si>
    <t>ย.2</t>
  </si>
  <si>
    <t>ย.3</t>
  </si>
  <si>
    <t>ย.4</t>
  </si>
  <si>
    <t>ย.5</t>
  </si>
  <si>
    <t>ย.6</t>
  </si>
  <si>
    <t>ย.7</t>
  </si>
  <si>
    <t>ย.8</t>
  </si>
  <si>
    <t>พ.1</t>
  </si>
  <si>
    <t>พ.2</t>
  </si>
  <si>
    <t>พ.3</t>
  </si>
  <si>
    <t>พ.4</t>
  </si>
  <si>
    <t>อ.1</t>
  </si>
  <si>
    <t>อ.2</t>
  </si>
  <si>
    <t>อ.3</t>
  </si>
  <si>
    <t>ก.1</t>
  </si>
  <si>
    <t>ก.2</t>
  </si>
  <si>
    <t>ก.3</t>
  </si>
  <si>
    <t>โรงแรม</t>
  </si>
  <si>
    <t>สุสาน ฌาปนสถาน</t>
  </si>
  <si>
    <t>X</t>
  </si>
  <si>
    <t>สีเหลือง</t>
  </si>
  <si>
    <t>ที่อยู่อาศัยหนาแน่นน้อย</t>
  </si>
  <si>
    <t>สีส้ม</t>
  </si>
  <si>
    <t>สีน้ำตาล</t>
  </si>
  <si>
    <t>ที่อยู่อาศัยหนาแน่นมาก</t>
  </si>
  <si>
    <t>สีแดง</t>
  </si>
  <si>
    <t>พาณิชยกรรม</t>
  </si>
  <si>
    <t>สีม่วง</t>
  </si>
  <si>
    <t>สีเขียว</t>
  </si>
  <si>
    <t>อนุรักษ์ชนบทและเกษตรกรรม</t>
  </si>
  <si>
    <t>ชนบทและเกษตรกรรม</t>
  </si>
  <si>
    <t>สำนักงาน</t>
  </si>
  <si>
    <t>-</t>
  </si>
  <si>
    <t>การจัดสรรที่ดิน</t>
  </si>
  <si>
    <t>1b</t>
  </si>
  <si>
    <t>1a</t>
  </si>
  <si>
    <t>การอยู่อาศัย</t>
  </si>
  <si>
    <t>โรงงาน</t>
  </si>
  <si>
    <t>สถานีบริการก๊าซปิโตรเลียมเหลว</t>
  </si>
  <si>
    <t>คลัง
สินค้า</t>
  </si>
  <si>
    <t>สีเม็ด
มะปราง</t>
  </si>
  <si>
    <t>ที่ว่าง</t>
  </si>
  <si>
    <t>การใช้ประโยชน์ที่ดินประเภท</t>
  </si>
  <si>
    <t>อ.4</t>
  </si>
  <si>
    <t>การเลี้ยงสัตว์เพื่อการค้า</t>
  </si>
  <si>
    <t>การจัดสรรที่ดิน-อุตสาหกรรม</t>
  </si>
  <si>
    <t>กำจัดมูลฝอยหรือสิ่งปฏิกูล</t>
  </si>
  <si>
    <t>กำจัดวัตถุอันตราย</t>
  </si>
  <si>
    <t>สีขาวมีกรอบและ
เส้นทแยงสีเขียว</t>
  </si>
  <si>
    <t>สีขาวมีกรอบและ
เส้นทแยงสีม่วง</t>
  </si>
  <si>
    <t>โรงมหรสพ</t>
  </si>
  <si>
    <t>= ให้ดูการใช้ประโยชน์ที่ดินประเภทเดียวกันในแถวอื่น</t>
  </si>
  <si>
    <t>การประกอบพาณิชย
กรรม</t>
  </si>
  <si>
    <t>ตารางสรุป ข้อกำหนดการใช้ประโยชน์ที่ดิน ตามผังเมืองรวมสมุทรปราการ 2568</t>
  </si>
  <si>
    <t>พ.5</t>
  </si>
  <si>
    <t>สีม่วงอ่อน</t>
  </si>
  <si>
    <t>อ.5</t>
  </si>
  <si>
    <t>ก.4</t>
  </si>
  <si>
    <t>อก.</t>
  </si>
  <si>
    <t>อาคารเพื่อให้นกแอ่นกินรังอาศัย</t>
  </si>
  <si>
    <t>โรงงานบำบัดน้ำเสียรวมของชุมชน</t>
  </si>
  <si>
    <t>= ตามบัญชีท้ายข้อบัญญัติ</t>
  </si>
  <si>
    <t>น้ำมัน/ก๊าซปิโตรเลียมเหลว</t>
  </si>
  <si>
    <t>สำนักงานเอกชน</t>
  </si>
  <si>
    <t>กิจการลานตู้คอนเทนเนอร์</t>
  </si>
  <si>
    <t>ตลาด</t>
  </si>
  <si>
    <t>สถานสงเคราะห์สัตว์</t>
  </si>
  <si>
    <t>คลัง/สถานที่เก็บรักษาน้ำมัน ลักษณะที่สาม</t>
  </si>
  <si>
    <t>คลัง/สถานที่เก็บรักษาน้ำมัน ลักษณะที่สาม เพื่อการจำหน่าย</t>
  </si>
  <si>
    <t>สถานีบริการน้ำมันประเภท ก/ข/ค2/จ2/ฉ เพื่อการจำหน่าย</t>
  </si>
  <si>
    <t>สถานีขนส่งผู้โดยสาร</t>
  </si>
  <si>
    <t>สถานีขนส่งสัตว์หรือสิ่งของ &lt;=2,000 ตร.ม.</t>
  </si>
  <si>
    <t>1c</t>
  </si>
  <si>
    <t>สถานีขนส่ง</t>
  </si>
  <si>
    <t>กิจการห้องเย็น &lt;=10,000 ตร.ม.</t>
  </si>
  <si>
    <t>กิจการคลังสินค้า/ไซโล &lt;=2,000 ตร.ม.</t>
  </si>
  <si>
    <t>กิจการคลังสินค้า/ไซโล &gt;2,000, &lt;=5,000 ตร.ม.</t>
  </si>
  <si>
    <t>กิจการคลังสินค้า/ไซโล &gt;5,000, &lt;=10,000 ตร.ม.</t>
  </si>
  <si>
    <t>สถานสงเคราะห์หรือรับเลี้ยงเด็ก &lt;=1,000 ตร.ม.</t>
  </si>
  <si>
    <t>สถานสงเคราะห์หรือรับเลี้ยงเด็ก &gt;1,000, &lt;=2,000 ตร.ม.</t>
  </si>
  <si>
    <t>สถานสงเคราะห์หรือรับเลี้ยงเด็ก &gt;2,000 ตร.ม.</t>
  </si>
  <si>
    <t>กิจการดูแลผู้สูงอายุหรือผู้มีภาวะพึ่งพิง</t>
  </si>
  <si>
    <t>สถานสงเคราะห์หรือรับเลี้ยงคนพิการ</t>
  </si>
  <si>
    <t>สนามแข่งรถ, สนามแข่งม้า, สนามยิงปืน, สนามกอล์ฟ</t>
  </si>
  <si>
    <t>การซื้อขายหรือเก็บชิ้นส่วนเครื่องจักรกลเก่า &lt;=2,000 ตร.ม.</t>
  </si>
  <si>
    <t>การซื้อขายหรือเก็บชิ้นส่วนเครื่องจักรกลเก่า &gt;2,000 ตร.ม.</t>
  </si>
  <si>
    <t>การซื้อขายหรือเก็บเศษวัสดุ &lt;=300 ตร.ม.</t>
  </si>
  <si>
    <t>1p</t>
  </si>
  <si>
    <t>1w</t>
  </si>
  <si>
    <t>การซื้อขายหรือเก็บเศษวัสดุ &gt;300, &lt;=2,000 ตร.ม.</t>
  </si>
  <si>
    <t>การซื้อขายหรือเก็บเศษวัสดุ &gt;2,000 ตร.ม.</t>
  </si>
  <si>
    <t>สวนสนุกที่มีเครื่องเล่น, สวนสัตว์</t>
  </si>
  <si>
    <t>สถานสงเคราะห์หรือรับเลี้ยง</t>
  </si>
  <si>
    <t>1d</t>
  </si>
  <si>
    <t>1m</t>
  </si>
  <si>
    <t>1e</t>
  </si>
  <si>
    <t>1d+2</t>
  </si>
  <si>
    <t>การอยู่อาศัยประเภทห้องแถว ตึกแถว หรือบ้านแถว</t>
  </si>
  <si>
    <t>การอยู่อาศัยประเภทอาคารชุด หอพัก หรืออาคารอยู่อาศัยรวม</t>
  </si>
  <si>
    <r>
      <t>F.A.R.</t>
    </r>
    <r>
      <rPr>
        <sz val="10"/>
        <rFont val="Arial"/>
        <family val="2"/>
      </rPr>
      <t xml:space="preserve"> ไม่เกิน ( : 1)</t>
    </r>
  </si>
  <si>
    <t>= ตั้งอยู่ในระยะ 500 เมตรจากเขตสถานีรถไฟฟ้าขนส่งมวลชน</t>
  </si>
  <si>
    <t>= ก่อสร้างแทนที่มีอยู่เดิม</t>
  </si>
  <si>
    <t>= ให้บริการแก่พนักงานหรือลูกจ้างของสถานประกอบการในรูปของสวัสดิการ</t>
  </si>
  <si>
    <t>= เป็นการดำเนินการที่เกี่ยวเนื่องกับเกษตรกรรม</t>
  </si>
  <si>
    <t>= ตั้งอยู่ในระยะ 500 เมตรจากริมฝั่งตามสภาพธรรมชาติของแม่น้ำเจ้าพระยาหรือทะเล</t>
  </si>
  <si>
    <t>150*</t>
  </si>
  <si>
    <t>60*</t>
  </si>
  <si>
    <t>0.5*</t>
  </si>
  <si>
    <t>100*</t>
  </si>
  <si>
    <t>50*</t>
  </si>
  <si>
    <t>0.75*</t>
  </si>
  <si>
    <t>67*</t>
  </si>
  <si>
    <t>ระยะถอยร่นซึ่งเป็นที่ว่าง ริมฝั่งทะเล/แม่น้ำเจ้าพระยา &gt;= (ม.)</t>
  </si>
  <si>
    <t>= เป็นโครงการพัฒนาเมืองอุตสาหกรรมเชิงนิเวศ (ดูข้อ 64)</t>
  </si>
  <si>
    <t>= เป็นโครงการของการเคหะแห่งชาติ (ดูข้อ 65)</t>
  </si>
  <si>
    <t>พาณิชยกรรม ประเภทห้องแถว ตึกแถว หรือบ้านแถว</t>
  </si>
  <si>
    <t>การประกอบพาณิชยกรรม &gt;300, &lt;=4,000 ตร.ม.</t>
  </si>
  <si>
    <t>สำนักงานเอกชน &gt;200, &lt;=2,000 ตร.ม.</t>
  </si>
  <si>
    <t>ศูนย์ประชุมฯ &lt;=10,000 ตร.ม.</t>
  </si>
  <si>
    <t>ตลาด &gt;1,000, &lt;=3,000 ตร.ม.</t>
  </si>
  <si>
    <t>กิจการคลังสินค้า/ไซโล &gt;10,000 ตร.ม.</t>
  </si>
  <si>
    <t>สถานีขนส่งสัตว์หรือสิ่งของ &gt;2,000 ตร.ม.</t>
  </si>
  <si>
    <t>กิจการคลังสินค้า/ไซโล/กิจการห้องเย็น</t>
  </si>
  <si>
    <t>ศูนย์ประชุม แสดงสินค้า/นิทรรศการ &lt;=4,000 ตร.ม.</t>
  </si>
  <si>
    <t>ศูนย์ประชุม แสดงสินค้า/นิทรรศการ &gt;4,000, &lt;=5,000 ตร.ม.</t>
  </si>
  <si>
    <t>ศูนย์ประชุม แสดงสินค้า/นิทรรศการ &gt;5,000, &lt;=6,000 ตร.ม.</t>
  </si>
  <si>
    <t>ศูนย์ประชุม แสดงสินค้า/นิทรรศการ &gt;10,000 ตร.ม.</t>
  </si>
  <si>
    <r>
      <t>O.S.R.</t>
    </r>
    <r>
      <rPr>
        <sz val="10"/>
        <rFont val="Arial"/>
        <family val="2"/>
      </rPr>
      <t xml:space="preserve"> ไม่น้อยกว่า (ร้อยละของพื้นที่ใช้สอยรวมของอาคาร)</t>
    </r>
  </si>
  <si>
    <r>
      <t>B.A.F.</t>
    </r>
    <r>
      <rPr>
        <sz val="10"/>
        <rFont val="Arial"/>
        <family val="2"/>
      </rPr>
      <t xml:space="preserve"> ไม่น้อยกว่า (ร้อยละของพื้นที่ว่าง)</t>
    </r>
  </si>
  <si>
    <t>1d+6</t>
  </si>
  <si>
    <t>1b+2</t>
  </si>
  <si>
    <t>1g</t>
  </si>
  <si>
    <t>1k</t>
  </si>
  <si>
    <t>1e+2</t>
  </si>
  <si>
    <t>= ตั้งอยู่ในระยะ 500 เมตร ริมเขตทางถนนรัตนโกสินทร์ 200 ปี</t>
  </si>
  <si>
    <t>การจัดสรรที่ดิน-อยู่อาศัย ประเภทบ้านเดี่ยว</t>
  </si>
  <si>
    <t>การจัดสรรที่ดิน-อยู่อาศัย</t>
  </si>
  <si>
    <t>1b+5b</t>
  </si>
  <si>
    <t>5b</t>
  </si>
  <si>
    <t>การจัดสรรที่ดิน-พาณิชยกรรม</t>
  </si>
  <si>
    <t>9a</t>
  </si>
  <si>
    <t>9c</t>
  </si>
  <si>
    <t>9d</t>
  </si>
  <si>
    <t>= ให้ใช้เพิ่มได้อีกไม่เกิน 2% ของที่ดินประเภทจัดสรรที่ดินเพื่อการอยู่อาศัยในแต่ละบริเวณ</t>
  </si>
  <si>
    <t>เงื่อนไข 2 เกี่ยวกับที่ตั้งเฉพาะบริเวณ/พื้นที่ที่กำหนด</t>
  </si>
  <si>
    <t>1e,9a</t>
  </si>
  <si>
    <t>1e,1k,9a</t>
  </si>
  <si>
    <t>1d,9a</t>
  </si>
  <si>
    <t>1d,1k,9a</t>
  </si>
  <si>
    <t>15.5(9a)</t>
  </si>
  <si>
    <t>7.5(9a)</t>
  </si>
  <si>
    <t>6.5(1m,1k,9a)</t>
  </si>
  <si>
    <t>5.3(1m,9a)</t>
  </si>
  <si>
    <t>4.2(1k,9a)</t>
  </si>
  <si>
    <t>4.5(1m,1k,9a)</t>
  </si>
  <si>
    <t>50(9a)</t>
  </si>
  <si>
    <t>50(1m,1k,9a)</t>
  </si>
  <si>
    <t>50(1m,9a)</t>
  </si>
  <si>
    <t>50(1k,9a)</t>
  </si>
  <si>
    <t>1k,9c</t>
  </si>
  <si>
    <t>25(1k,9c)</t>
  </si>
  <si>
    <t>50(1k,9c)</t>
  </si>
  <si>
    <t>26(9a,9d)</t>
  </si>
  <si>
    <t>9.5(9a,9d)</t>
  </si>
  <si>
    <t>8.5(1k,9a,9d)</t>
  </si>
  <si>
    <t>40(9a,9d)</t>
  </si>
  <si>
    <t>50(9a,9d)</t>
  </si>
  <si>
    <t>50(1k,9a,9d)</t>
  </si>
  <si>
    <t>= ตั้งอยู่ห่างจากแนวริมฝั่งตามสภาพธรรมชาติของแม่น้ำเจ้าพระยา &gt;= 500 เมตร</t>
  </si>
  <si>
    <t>= มีระยะถอยร่นซึ่งเป็นที่ว่างโดยรอบภายในตามแนวเขตแปลงที่ดินที่ยื่นขออนุญาต &gt;= 10 เมตร</t>
  </si>
  <si>
    <t>ที่ดินประเภท / การใช้ที่ดินประเภท</t>
  </si>
  <si>
    <t>= ตั้งอยู่ริมถนนสาธารณะที่มีขนาดเขตทาง &gt;= 8 เมตร</t>
  </si>
  <si>
    <t>= ตั้งอยู่ริมถนนสาธารณะที่มีขนาดเขตทาง &gt;= 10 เมตร</t>
  </si>
  <si>
    <t>= ตั้งอยู่ริมถนนสาธารณะที่มีขนาดเขตทาง &gt;= 12 เมตร</t>
  </si>
  <si>
    <t>= ตั้งอยู่ริมถนนสาธารณะที่มีขนาดเขตทาง &gt;= 16 เมตร</t>
  </si>
  <si>
    <t>= ตั้งอยู่ริมถนนสาธารณะที่มีขนาดเขตทาง &gt;= 30 เมตร</t>
  </si>
  <si>
    <t>= อนุญาต (ไม่ห้าม)</t>
  </si>
  <si>
    <t>= ไม่อนุญาต (ห้าม)</t>
  </si>
  <si>
    <t>ให้เพิ่มขึ้นได้อย่างใดอย่างหนึ่ง (ดูข้อ 66(1)-(5))</t>
  </si>
  <si>
    <t>(2) ที่โล่งเพื่อประโยชน์สาธารณะต่อเนื่องถนนสาธารณะ/สถานีรถไฟฟ้า</t>
  </si>
  <si>
    <t>(4) พื้นที่กักเก็บน้ำฝน &gt;= 1 ลบ.ม. ต่อพื้นที่ดิน 50 ตร.ม.</t>
  </si>
  <si>
    <t>(5) พื้นที่น้ำซึมผ่านได้เพิ่มขึ้นจากที่กำหนด</t>
  </si>
  <si>
    <t>อสก.ไม่เป็นมลพิษ และคลังสินค้า</t>
  </si>
  <si>
    <t>อุตสาหกรรม
เฉพาะกิจ</t>
  </si>
  <si>
    <t>พาณิชยกรรมและที่อยู่อาศัยหนาแน่นมาก</t>
  </si>
  <si>
    <t>&lt;=1,000</t>
  </si>
  <si>
    <t>&lt;=2,500</t>
  </si>
  <si>
    <t>&lt;=10,000</t>
  </si>
  <si>
    <t>&lt;=4,000</t>
  </si>
  <si>
    <t>&lt;=20,000</t>
  </si>
  <si>
    <t>&lt;=8,000</t>
  </si>
  <si>
    <t>&lt;=15,000</t>
  </si>
  <si>
    <t>NL</t>
  </si>
  <si>
    <t>&lt;=40,000</t>
  </si>
  <si>
    <t>&lt;=1,500</t>
  </si>
  <si>
    <t>&lt;=2,000</t>
  </si>
  <si>
    <t>&lt;=5,000</t>
  </si>
  <si>
    <t>&lt;=500</t>
  </si>
  <si>
    <t>2</t>
  </si>
  <si>
    <t>เงื่อนไข</t>
  </si>
  <si>
    <t>&lt;=3,500</t>
  </si>
  <si>
    <t>&lt;=3,000</t>
  </si>
  <si>
    <t>&lt;=6,000</t>
  </si>
  <si>
    <t>&lt;=4,500</t>
  </si>
  <si>
    <t>&lt;=200</t>
  </si>
  <si>
    <t>&lt;=300</t>
  </si>
  <si>
    <t>&lt;=50</t>
  </si>
  <si>
    <t>&lt;1,500</t>
  </si>
  <si>
    <t>สถานที่เก็บ/พักสินค้า/สิ่งของ</t>
  </si>
  <si>
    <t>= อนุญาตโดยให้มีพื้นที่ไม่เกิน 2,000 ตร.ม.</t>
  </si>
  <si>
    <t>= อนุญาตโดยไม่ได้จำกัดขนาดพื้นที่</t>
  </si>
  <si>
    <t>สถานที่เก็บหรือพักสินค้าหรือสิ่งของ &gt;1,000, &lt;=2,000 ตร.ม.</t>
  </si>
  <si>
    <t>กิจการคลังสินค้า/ไซโล สถานที่เก็บหรือพักสินค้าหรือสิ่งของ &gt;2,000, &lt;=5,000 ตร.ม.</t>
  </si>
  <si>
    <t>คลัง/สถานที่เก็บรักษาน้ำมัน ลักษณะที่สาม กิจการคลังสินค้า/ไซโล</t>
  </si>
  <si>
    <t>= เงื่อนไขเกี่ยวกับที่ตั้งเฉพาะบริเวณ/พื้นที่ที่กำหนด (ดูหมายเหตุด้านขวา)</t>
  </si>
  <si>
    <t>ที่ดินประเภท / * หมายเหตุสำหรับ  F.A.R., O.S.R., B.A.F.</t>
  </si>
  <si>
    <t>5a(x)</t>
  </si>
  <si>
    <t>5a(5)</t>
  </si>
  <si>
    <t>5a(10)</t>
  </si>
  <si>
    <t>1b,5a</t>
  </si>
  <si>
    <t>= เป็นส่วนหนึ่งของโครงการจัดสรรที่ดินเพื่อการอยู่อาศัย (และมีพื้นที่ไม่เกินร้อยละ x ของพื้นที่โครงการทั้งหมด)</t>
  </si>
  <si>
    <t>7+9c</t>
  </si>
  <si>
    <t>13(1k,9a,9d)</t>
  </si>
  <si>
    <t>ศูนย์ประชุม แสดงสินค้า/นิทรรศการ</t>
  </si>
  <si>
    <t>ศูนย์ประชุม แสดงสินค้า/นิทรรศการ &gt;6,000,&lt;=10,000 ตร.ม.</t>
  </si>
  <si>
    <t xml:space="preserve"> - กรณี</t>
  </si>
  <si>
    <t>1m,1k,9a,9c,9d</t>
  </si>
  <si>
    <t>ที่อยู่อาศัยหนาแน่นปานกลาง</t>
  </si>
  <si>
    <t>อุตสาหกรรมและคลังสินค้า</t>
  </si>
  <si>
    <t>ก.1, อก.</t>
  </si>
  <si>
    <t>ที่ตั้งอยู่ในที่ดินบริเวณ</t>
  </si>
  <si>
    <t>ย.3 - 1 หรือ ย.3 - 3 เฉพาะพื้นที่ที่กำหนด (ดูข้อ 11(16)(ข))</t>
  </si>
  <si>
    <t>ก.2 - 1</t>
  </si>
  <si>
    <t>ก.2 - 2 หรือ ก.2 - 3</t>
  </si>
  <si>
    <t>ก.2 - 3</t>
  </si>
  <si>
    <t>ก.3 - 5 หรือ ก.3 - 6</t>
  </si>
  <si>
    <t>ก.3 - 6 เฉพาะพื้นที่ที่กำหนด (ดูข้อ 29(15))</t>
  </si>
  <si>
    <t>ก.4 - 6 เฉพาะพื้นที่ที่กำหนด (ดูข้อ 30(2))</t>
  </si>
  <si>
    <t xml:space="preserve">ให้ใช้ตามเงื่อนไข : </t>
  </si>
  <si>
    <t>การใช้ประโยชน์ที่ดิน :</t>
  </si>
  <si>
    <t>(1) ถนนมีต้นทางและปลายทางเชื่อมต่อกับสาธารณะภายนอก</t>
  </si>
  <si>
    <t>(3) ที่โล่งเพื่อประโยชน์สาธารณะริมฝั่งแม่น้ำ คลอง หรือทะเล</t>
  </si>
  <si>
    <t>คลัง/สถานที่บรรจุ/สถานที่เก็บรักษาก๊าซปิโตรเลียมเหลว</t>
  </si>
  <si>
    <t>การอยู่อาศัย &gt;1,000, &lt;=2,000 ตร.ม.</t>
  </si>
  <si>
    <t>โรงแรม การประกอบพาณิชยกรรม สำนักงานเอกชน &gt;2,000, &lt;=4,000 ตร.ม.</t>
  </si>
  <si>
    <t>โรงแรม การอยู่อาศัย &gt;500, &lt;=4,000 ตร.ม.</t>
  </si>
  <si>
    <t>โรงมหรสพ ศูนย์ประชุมฯ &lt;=4,000 ตร.ม.</t>
  </si>
  <si>
    <t>การอยู่อาศัยประเภทบ้านเดี่ยว</t>
  </si>
  <si>
    <t>การอยู่อาศัยประเภทบ้านแฝด</t>
  </si>
  <si>
    <t>= เป็นการดำเนินการหรือประกอบกิจการภายในอาคารที่ไม่ใช่ประเภทห้องแถว ตึกแถว หรือบ้านแถว และ
   ตั้งอยู่ห่างจากเขตสถานศึกษา ศาสนสถาน โบราณสถาน โรงแรม โรงมหรสพ หรือสถานที่ราชการ &gt;= 50 เมตร</t>
  </si>
  <si>
    <t>มาตรการเพิ่ม F.A.R.</t>
  </si>
  <si>
    <t>สถานที่เก็บ/
พักสินค้า/สิ่ง
ของ/ลานตู้คอนเทนเนอร์</t>
  </si>
  <si>
    <t>ไม่ใช้บังคับแก่ขนาดแปลงที่ดิน &lt;60 ตร.วา ซึ่งแบ่งแยก/แบ่งโอนก่อนผังเมืองรวมใช้บังคับ โดยให้มีพื้นที่อาคารรวมกัน &lt;=120 ตร.ม. ความสูง &lt;=9 ม.</t>
  </si>
  <si>
    <t>ไม่ใช้บังคับแก่ขนาดแปลงที่ดิน &lt;50 ตร.วา ซึ่งแบ่งแยก/แบ่งโอนก่อนผังเมืองรวมใช้บังคับ โดยให้มีพื้นที่อาคารรวมกัน &lt;=100 ตร.ม. ความสูง &lt;=9 ม.</t>
  </si>
  <si>
    <t>ไม่ใช้บังคับแก่ขนาดแปลงที่ดิน &lt;40 ตร.วา ซึ่งแบ่งแยก/แบ่งโอนก่อนผังเมืองรวมใช้บังคับ โดยให้มีพื้นที่อาคารรวมกัน &lt;=120 ตร.ม. ความสูง &lt;=9 ม.</t>
  </si>
  <si>
    <r>
      <t>ที่ว่างริมทางหลวง/ถนนที่กำหนด</t>
    </r>
    <r>
      <rPr>
        <sz val="10"/>
        <rFont val="Arial"/>
        <family val="2"/>
      </rPr>
      <t xml:space="preserve"> &gt;= (ม.)</t>
    </r>
  </si>
  <si>
    <t>ระยะถอยร่นซึ่งเป็นที่ว่าง ริมฝั่งคลองที่กำหนด &gt;= (ม.)</t>
  </si>
  <si>
    <t>การใช้ประโยชน์ที่ดินในบริเวณโดยรอบเขตโบราณสถาน</t>
  </si>
  <si>
    <t>(1) ที่ดินที่ตั้งอยู่ภายในระยะไม่เกิน 50 เมตร ต้องมีความสูงไม่เกิน 12 เมตร</t>
  </si>
  <si>
    <t>(2) ที่ดินที่ตั้งอยู่ภายในระยะไม่เกิน 100 เมตร ต้องมีความสูงไม่เกิน 23 เมตร</t>
  </si>
  <si>
    <t>= เป็นโครงการจัดรูปที่ดินเพื่อพัฒนาพื้นที่หรือโครงการพัฒนาหน่วยกิจการที่ได้วางแผนไว้ในแปลงที่ดินขนาดใหญ่(ดูข้อ 62,63)</t>
  </si>
  <si>
    <t>โรงแรมประเภท 1 ประเภท 2</t>
  </si>
  <si>
    <t>ประเภท</t>
  </si>
  <si>
    <t>dummy</t>
  </si>
  <si>
    <t>1d,2</t>
  </si>
  <si>
    <t>3</t>
  </si>
  <si>
    <t>1g+3</t>
  </si>
  <si>
    <r>
      <rPr>
        <i/>
        <sz val="10"/>
        <color theme="5" tint="-0.499984740745262"/>
        <rFont val="Arial"/>
        <family val="2"/>
      </rPr>
      <t>&gt;2,000</t>
    </r>
    <r>
      <rPr>
        <sz val="10"/>
        <rFont val="Arial"/>
        <family val="2"/>
        <charset val="222"/>
      </rPr>
      <t>,&lt;=4,000</t>
    </r>
  </si>
  <si>
    <r>
      <rPr>
        <i/>
        <sz val="10"/>
        <color theme="5" tint="-0.499984740745262"/>
        <rFont val="Arial"/>
        <family val="2"/>
      </rPr>
      <t>&gt;5,000</t>
    </r>
    <r>
      <rPr>
        <sz val="10"/>
        <rFont val="Arial"/>
        <family val="2"/>
      </rPr>
      <t>,&lt;=20,000</t>
    </r>
  </si>
  <si>
    <t>กิจการห้องเย็น (โรงงาน ลำดับที่ 92)</t>
  </si>
  <si>
    <t>การใช้ประโยชน์ที่ดิน</t>
  </si>
  <si>
    <t>กลุ่ม</t>
  </si>
  <si>
    <t>คำแนะนำในการใช้งาน</t>
  </si>
  <si>
    <t>Disclaimer:</t>
  </si>
  <si>
    <t>Table</t>
  </si>
  <si>
    <t>Table (2)</t>
  </si>
  <si>
    <t>รหัสข้อกำหนด</t>
  </si>
  <si>
    <t>เซลล์ในตารางที่แสดงรหัสของข้อกำหนด จะระบุข้อกำหนดในลักษณะต่างๆ ดังนี้ (ดูความหมายของรหัสข้อกำหนดต่างๆ ได้ที่ด้านล่างของตาราง)</t>
  </si>
  <si>
    <t>เซลล์เปล่า หมายความว่า อนุญาต (ไม่ห้าม)</t>
  </si>
  <si>
    <t>เซลล์ที่แสดง "X" หมายความว่า ไม่อนุญาต (ห้าม)</t>
  </si>
  <si>
    <t>เซลล์พื้นหลังสีเทา หมายความว่า ไม่มีการกำหนดสำหรับการใช้ประโยชน์ที่ดินสำหรับแถวนั้น ให้ไปดูการใช้ประโยชน์ที่ดินประเภทเดียวกันในแถวอื่นที่ไม่ใช่เซลล์พื้นหลังสีเทา</t>
  </si>
  <si>
    <t>Cell Note</t>
  </si>
  <si>
    <t>ตามปกติ Cell Note จะไม่ปรากฎให้เห็นบนจอภาพ เซลล์ที่มี Note จะมีสัญลักษณ์สามเหลี่ยมสีแดงอยู่ที่มุมขวาบนของเซลล์ หากผู้ใช้เลื่อนเม้าส์ให้เคอร์เซอร์อยู่บนเซลล์ Note ก็จะถูกแสดงขึ้นมา</t>
  </si>
  <si>
    <t>ในกรณีที่ทำตามคำแนะนำแล้วยังไม่เห็น Cell Note อาจเนื่องมาจากการตรึงแนว ทำให้บางคอลัมน์หรือบางแถวไม่ได้ถูกแสดงบนจอภาพในขณะนั้น ให้แก้ไขโดยเลือกเซลล์ที่มี Note นั้นแล้วกดแป้นลูกศรขวา ในกรณีที่มีการตรึงแนวคอลัมน์ หรือกดแป้นลูกศรลงในกรณีที่มีการตรึงแนวแถว</t>
  </si>
  <si>
    <t>ข้อมูลอื่นๆ</t>
  </si>
  <si>
    <t>บัญชีโรงงานท้ายข้อบัญญัติฯ</t>
  </si>
  <si>
    <t>การใช้ประโยชน์ที่ดินที่ไม่มีในตาราง หากไม่มีความเกี่ยวข้องกับการใช้ประโยชน์ที่ดินที่มีในตาราง ก็จะถิอว่า อนุญาต (ไม่ห้าม)</t>
  </si>
  <si>
    <t>ดาวน์โหลดผังเมืองรวมสมุทรปราการ</t>
  </si>
  <si>
    <t>เป็นตารางสรุปข้อกำหนดของทุกประเภทการใช้ประโยชน์ที่ดิน สามารถ printout บนกระดาษ A3 2 หน้า</t>
  </si>
  <si>
    <t xml:space="preserve">เซลล์ที่มีรหัสกำหนดอื่นๆ จะมีการแสดง 2 แบบ </t>
  </si>
  <si>
    <t>ระบุรหัสเงื่อนไขในการอนุญาต ซึ่งจะมีความหมายว่า อนุญาตโดยมีเงื่อนไขตามที่ระบุ เช่น "9a", "1e+2", "1d,9a" เป็นต้น ถ้ามีเงื่อนไขหลายอย่าง หากระบุโดยมี "+" คั่น ให้หมายความว่า จะต้องเป็นไปตามเงื่อนไขทั้งสองอย่าง หากระบุโดยมี "," คั่น ให้หมายความว่า จะต้องเป็นไปตามเงื่อนไขใดเงื่อนไขหนึ่งก็ได้</t>
  </si>
  <si>
    <t>ระบุขนาดพื้นที่ที่อนุญาต ซึ่งจะมีความหมายว่า อนุญาตโดยมีข้อจำกัดขนาดพื้นที่ตามที่ระบุ จำนวนเลขทั้งหมดมีหน่วยเป็นตารางเมตร สัญลักษณ์ทางคณิตศาสตร์ "&lt;=" ให้หมายความว่า ต้องมีพื้นที่ไม่เกิน… เช่น "&lt;=2,000" หมายความว่า ต้องมีพื้นที่ไม่เกิน 2,000 ตารางเมตร ในกรณีที่มีสองจำนวนเลขโดยมี "&gt;" อยู่ด้วย เช่น "&gt;2,000,&lt;=4,000" หมายความว่า ต้องมีพื้นที่อยู่ในช่วงที่กำหนด คือ เกิน 2,000 ตารางเมตร แต่ไม่เกิน 4,000 ตารางเมตร ในกรณีที่อนุญาตโดยไม่มีข้อจำกัดขนาดพื้นที่ จะแสดงด้วยรหัส "NL"</t>
  </si>
  <si>
    <t>การจัดทำเป็นตารางให้มีความกระชับ จำเป็นต้องตัดทอนข้อความที่ปรากฏในกฎหมายออกไปบ้าง ข้อความที่ถูกตัดทอนบางส่วนนำมาใส่ไว้ใน Cell Note ของ Excel (หรือเดิมเรียกว่า Cell Comment)</t>
  </si>
  <si>
    <t>สิ่งที่แสดงเพิ่มเติมไว้ใน Cell Note ได้แก่</t>
  </si>
  <si>
    <r>
      <rPr>
        <sz val="10"/>
        <rFont val="Wingdings"/>
        <charset val="2"/>
      </rPr>
      <t></t>
    </r>
    <r>
      <rPr>
        <sz val="10"/>
        <rFont val="Arial"/>
        <family val="2"/>
      </rPr>
      <t xml:space="preserve"> (เซลล์ A1) - ชื่อเต็มของผังเมืองรวมฉบับนี้</t>
    </r>
  </si>
  <si>
    <t>ประเภทที่ดิน (หัวคอลัมน์ เช่น ย.1 ย.2) - วัตถุประสงค์ของประเภทการใช้ประโยชน์ที่ดินนั้นๆ</t>
  </si>
  <si>
    <t>ประเภทการใช้ประโยชน์ที่ดิน - กฎหมายที่เกี่ยวข้องกับกิจการนั้น หรือคำบรรยายประเภทการใช้ประโยชน์ที่ดิน</t>
  </si>
  <si>
    <t>F.A.R. O.S.R. และ B.A.F. - คำเต็มของ F.A.R. O.S.R. และ B.A.F. และเงื่อนไขประกอบ</t>
  </si>
  <si>
    <t>ระยะถอยร่นซึ่งเป็นที่ว่าง ริมฝั่งคลองที่กำหนด - คำบรรยาย รายชื่อคลอง และข้อยกเว้น</t>
  </si>
  <si>
    <t>ระยะถอยร่นซึ่งเป็นที่ว่าง ริมฝั่งทะเล/แม่น้ำเจ้าพระยา - คำบรรยายและข้อยกเว้น</t>
  </si>
  <si>
    <t>ที่ว่างริมทางหลวง/ถนนที่กำหนด (ที่เซลล์ข้อกำหนดของแต่ละประเภทที่ดิน) - รายชื่อทางหลวงหรือถนนสำหรับประเภทที่ดินนั้นๆ</t>
  </si>
  <si>
    <t>การใช้ประโยชน์ที่ดินในบริเวณโดยรอบเขตโบราณสถาน - กฎหมายที่เกี่ยวข้อง สิ่งที่ไม่หมายความรวมถึง และวิธีการวัดความสูง</t>
  </si>
  <si>
    <t>มาตรการเพิ่ม F.A.R. - รายละเอียดของมาตรการแต่ละมาตรการ</t>
  </si>
  <si>
    <t>ยังมีข้อมูลอีกบางส่วนซึ่งเป็นรายละเอียดเพิ่มเติมที่ไม่มีในตาราง และไม่มี Cell Note หากต้องการข้อมูลรายละเอียดเหล่านั้น ผู้ใช้จำเป็นจะต้องดูในผังเมืองรวมฉบับเต็ม เช่น</t>
  </si>
  <si>
    <t>พื้นที่ที่กำหนดตามเงื่อนไขเกี่ยวกับที่ตั้ง (เงื่อนไข 2) ในที่ดินประเภท ย.3 - 1 ย.3 - 3 ก.3 - 6 และ ก.4 - 6</t>
  </si>
  <si>
    <t>ข้อกำหนดและเงื่อนไขสำหรับโครงการประเภทต่างๆ ตามเงื่อนไขเกี่ยวกับประเภทโครงการ (รหัสเงื่อนไข 9a, 9c และ 9d) ซึ่งมีรายละเอียดในข้อบัญญัติฯ ข้อ 62 ถึงข้อ 65</t>
  </si>
  <si>
    <r>
      <rPr>
        <b/>
        <sz val="10"/>
        <rFont val="Arial"/>
        <family val="2"/>
      </rPr>
      <t>Disclaimer:</t>
    </r>
    <r>
      <rPr>
        <sz val="10"/>
        <rFont val="Arial"/>
        <family val="2"/>
        <charset val="222"/>
      </rPr>
      <t xml:space="preserve">  ตารางสรุปนี้จัดทำขึ้นโดยมีวัตถุประสงค์เพื่ออำนวยความสะดวกสำหรับใช้เป็นเครื่องช่วยในการปฏิบัติตามผังเมืองรวมเท่านั้น ผู้จัดทำไม่สามารถรับประกันได้ว่า ข้อมูลที่ให้ไว้ในตารางนี้จะถูกต้องสมบูรณ์ทั้งหมด ผู้ใช้ควรตรวจสอบจากกฎหมายต้นฉบับด้วย</t>
    </r>
  </si>
  <si>
    <t>ตารางสรุปนี้จัดทำขึ้นโดยมีวัตถุประสงค์เพื่ออำนวยความสะดวกสำหรับใช้เป็นเครื่องช่วยในการปฏิบัติตามผังเมืองรวมเท่านั้น ผู้จัดทำไม่สามารถรับประกันได้ว่า ข้อมูลที่ให้ไว้ในตารางนี้จะถูกต้องสมบูรณ์ทั้งหมด ผู้ใช้ควรตรวจสอบจากกฎหมายต้นฉบับด้วย</t>
  </si>
  <si>
    <t xml:space="preserve">แบบแรก
</t>
  </si>
  <si>
    <t xml:space="preserve">แบบที่สอง
</t>
  </si>
  <si>
    <t>เป็นตารางสรุปข้อกำหนดของบางประเภทการใช้ประโยชน์ที่ดินที่ใช้บ่อย สามารถ printout บนกระดาษ A3 1 หน้า</t>
  </si>
  <si>
    <r>
      <rPr>
        <b/>
        <sz val="10"/>
        <rFont val="Arial"/>
        <family val="2"/>
      </rPr>
      <t xml:space="preserve">ตารางสรุป </t>
    </r>
    <r>
      <rPr>
        <sz val="10"/>
        <rFont val="Arial"/>
        <charset val="222"/>
      </rPr>
      <t>ประกอบด้วยแผ่นงาน Table และ Table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</si>
</sst>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7" formatCode="0.0"/>
    <numFmt numFmtId="188" formatCode="d\ ดดดด\ bbbb"/>
    <numFmt numFmtId="189" formatCode=";;;"/>
  </numFmts>
  <fonts count="40">
    <font>
      <sz val="10"/>
      <name val="Arial"/>
      <charset val="222"/>
    </font>
    <font>
      <sz val="10"/>
      <name val="Arial"/>
      <family val="2"/>
    </font>
    <font>
      <b/>
      <sz val="10"/>
      <name val="Arial"/>
      <family val="2"/>
    </font>
    <font>
      <sz val="8"/>
      <color indexed="81"/>
      <name val="MS Sans Serif"/>
      <charset val="1"/>
    </font>
    <font>
      <sz val="8"/>
      <color indexed="81"/>
      <name val="MS Sans Serif"/>
      <family val="2"/>
      <charset val="222"/>
    </font>
    <font>
      <sz val="10"/>
      <name val="Arial"/>
      <family val="2"/>
      <charset val="222"/>
    </font>
    <font>
      <b/>
      <sz val="10"/>
      <name val="Arial"/>
      <family val="2"/>
      <charset val="222"/>
    </font>
    <font>
      <sz val="10"/>
      <name val="Wingdings"/>
      <charset val="2"/>
    </font>
    <font>
      <b/>
      <sz val="11"/>
      <name val="Arial"/>
      <family val="2"/>
      <charset val="222"/>
    </font>
    <font>
      <b/>
      <sz val="14"/>
      <name val="Arial"/>
      <family val="2"/>
      <charset val="222"/>
    </font>
    <font>
      <sz val="8"/>
      <name val="Arial"/>
      <family val="2"/>
    </font>
    <font>
      <b/>
      <sz val="11"/>
      <name val="Arial"/>
      <family val="2"/>
    </font>
    <font>
      <sz val="8"/>
      <color indexed="81"/>
      <name val="Tahoma"/>
      <family val="2"/>
    </font>
    <font>
      <sz val="10"/>
      <name val="Arial"/>
      <family val="2"/>
    </font>
    <font>
      <u/>
      <sz val="10"/>
      <name val="Arial"/>
      <family val="2"/>
      <charset val="222"/>
    </font>
    <font>
      <i/>
      <u/>
      <sz val="10"/>
      <name val="Arial"/>
      <family val="2"/>
    </font>
    <font>
      <sz val="11"/>
      <color indexed="8"/>
      <name val="Tahoma"/>
      <family val="2"/>
      <charset val="222"/>
    </font>
    <font>
      <sz val="11"/>
      <color indexed="9"/>
      <name val="Tahoma"/>
      <family val="2"/>
      <charset val="222"/>
    </font>
    <font>
      <sz val="11"/>
      <color indexed="20"/>
      <name val="Tahoma"/>
      <family val="2"/>
      <charset val="222"/>
    </font>
    <font>
      <b/>
      <sz val="11"/>
      <color indexed="52"/>
      <name val="Tahoma"/>
      <family val="2"/>
      <charset val="222"/>
    </font>
    <font>
      <b/>
      <sz val="11"/>
      <color indexed="9"/>
      <name val="Tahoma"/>
      <family val="2"/>
      <charset val="222"/>
    </font>
    <font>
      <i/>
      <sz val="11"/>
      <color indexed="23"/>
      <name val="Tahoma"/>
      <family val="2"/>
      <charset val="222"/>
    </font>
    <font>
      <sz val="11"/>
      <color indexed="17"/>
      <name val="Tahoma"/>
      <family val="2"/>
      <charset val="222"/>
    </font>
    <font>
      <b/>
      <sz val="15"/>
      <color indexed="56"/>
      <name val="Tahoma"/>
      <family val="2"/>
      <charset val="222"/>
    </font>
    <font>
      <b/>
      <sz val="13"/>
      <color indexed="56"/>
      <name val="Tahoma"/>
      <family val="2"/>
      <charset val="222"/>
    </font>
    <font>
      <b/>
      <sz val="11"/>
      <color indexed="56"/>
      <name val="Tahoma"/>
      <family val="2"/>
      <charset val="222"/>
    </font>
    <font>
      <sz val="11"/>
      <color indexed="62"/>
      <name val="Tahoma"/>
      <family val="2"/>
      <charset val="222"/>
    </font>
    <font>
      <sz val="11"/>
      <color indexed="52"/>
      <name val="Tahoma"/>
      <family val="2"/>
      <charset val="222"/>
    </font>
    <font>
      <sz val="11"/>
      <color indexed="60"/>
      <name val="Tahoma"/>
      <family val="2"/>
      <charset val="222"/>
    </font>
    <font>
      <b/>
      <sz val="11"/>
      <color indexed="63"/>
      <name val="Tahoma"/>
      <family val="2"/>
      <charset val="222"/>
    </font>
    <font>
      <b/>
      <sz val="18"/>
      <color indexed="56"/>
      <name val="Tahoma"/>
      <family val="2"/>
      <charset val="222"/>
    </font>
    <font>
      <b/>
      <sz val="11"/>
      <color indexed="8"/>
      <name val="Tahoma"/>
      <family val="2"/>
      <charset val="222"/>
    </font>
    <font>
      <sz val="11"/>
      <color indexed="10"/>
      <name val="Tahoma"/>
      <family val="2"/>
      <charset val="222"/>
    </font>
    <font>
      <sz val="10"/>
      <color rgb="FFFF0000"/>
      <name val="Arial"/>
      <family val="2"/>
    </font>
    <font>
      <sz val="9"/>
      <name val="Arial"/>
      <family val="2"/>
    </font>
    <font>
      <i/>
      <sz val="10"/>
      <color theme="5" tint="-0.499984740745262"/>
      <name val="Arial"/>
      <family val="2"/>
    </font>
    <font>
      <sz val="9"/>
      <color indexed="81"/>
      <name val="Tahoma"/>
      <family val="2"/>
    </font>
    <font>
      <sz val="10"/>
      <name val="Arial"/>
      <family val="1"/>
      <charset val="2"/>
    </font>
    <font>
      <b/>
      <sz val="12"/>
      <name val="Arial"/>
      <family val="2"/>
    </font>
    <font>
      <u/>
      <sz val="10"/>
      <color theme="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1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right/>
      <top style="hair">
        <color indexed="64"/>
      </top>
      <bottom style="hair">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hair">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43">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39" fillId="0" borderId="0" applyNumberFormat="0" applyFill="0" applyBorder="0" applyAlignment="0" applyProtection="0"/>
  </cellStyleXfs>
  <cellXfs count="461">
    <xf numFmtId="0" fontId="0" fillId="0" borderId="0" xfId="0"/>
    <xf numFmtId="0" fontId="2" fillId="0" borderId="0" xfId="0" applyFont="1"/>
    <xf numFmtId="0" fontId="5" fillId="0" borderId="0" xfId="0" applyFont="1"/>
    <xf numFmtId="0" fontId="7" fillId="0" borderId="11" xfId="0" applyFont="1" applyBorder="1" applyAlignment="1">
      <alignment horizontal="center" vertical="top"/>
    </xf>
    <xf numFmtId="0" fontId="8" fillId="0" borderId="17" xfId="0" applyFont="1" applyBorder="1" applyAlignment="1">
      <alignment horizontal="center"/>
    </xf>
    <xf numFmtId="0" fontId="8" fillId="0" borderId="19" xfId="0" applyFont="1" applyBorder="1" applyAlignment="1">
      <alignment horizontal="center"/>
    </xf>
    <xf numFmtId="0" fontId="8" fillId="0" borderId="18" xfId="0" applyFont="1" applyBorder="1" applyAlignment="1">
      <alignment horizontal="center"/>
    </xf>
    <xf numFmtId="0" fontId="9" fillId="0" borderId="0" xfId="0" applyFont="1"/>
    <xf numFmtId="0" fontId="8" fillId="0" borderId="23" xfId="0" applyFont="1" applyBorder="1" applyAlignment="1">
      <alignment horizontal="center"/>
    </xf>
    <xf numFmtId="0" fontId="6" fillId="0" borderId="0" xfId="0" applyFont="1"/>
    <xf numFmtId="0" fontId="14" fillId="0" borderId="0" xfId="0" applyFont="1" applyAlignment="1">
      <alignment horizontal="right"/>
    </xf>
    <xf numFmtId="0" fontId="15" fillId="0" borderId="0" xfId="0" applyFont="1" applyAlignment="1">
      <alignment horizontal="right"/>
    </xf>
    <xf numFmtId="0" fontId="13" fillId="0" borderId="10" xfId="0" applyFont="1" applyBorder="1" applyAlignment="1">
      <alignment horizontal="center"/>
    </xf>
    <xf numFmtId="0" fontId="13" fillId="0" borderId="40" xfId="0" applyFont="1" applyBorder="1" applyAlignment="1">
      <alignment horizontal="center"/>
    </xf>
    <xf numFmtId="0" fontId="1" fillId="0" borderId="0" xfId="0" applyFont="1" applyAlignment="1">
      <alignment horizontal="center"/>
    </xf>
    <xf numFmtId="0" fontId="1" fillId="0" borderId="0" xfId="0" applyFont="1"/>
    <xf numFmtId="0" fontId="1" fillId="0" borderId="0" xfId="0" applyFont="1" applyAlignment="1">
      <alignment vertical="top"/>
    </xf>
    <xf numFmtId="0" fontId="1" fillId="0" borderId="0" xfId="0" quotePrefix="1" applyFont="1"/>
    <xf numFmtId="0" fontId="1" fillId="0" borderId="11" xfId="0" applyFont="1" applyBorder="1" applyAlignment="1">
      <alignment horizontal="center"/>
    </xf>
    <xf numFmtId="0" fontId="1" fillId="0" borderId="0" xfId="0" quotePrefix="1" applyFont="1" applyAlignment="1">
      <alignment horizontal="left"/>
    </xf>
    <xf numFmtId="0" fontId="13" fillId="0" borderId="0" xfId="0" applyFont="1" applyAlignment="1">
      <alignment horizontal="center" vertical="top"/>
    </xf>
    <xf numFmtId="0" fontId="0" fillId="0" borderId="11" xfId="0" applyBorder="1" applyAlignment="1">
      <alignment horizontal="center"/>
    </xf>
    <xf numFmtId="0" fontId="8" fillId="0" borderId="54" xfId="0" applyFont="1" applyBorder="1" applyAlignment="1">
      <alignment horizontal="center"/>
    </xf>
    <xf numFmtId="0" fontId="8" fillId="0" borderId="55" xfId="0" applyFont="1" applyBorder="1" applyAlignment="1">
      <alignment horizontal="center"/>
    </xf>
    <xf numFmtId="0" fontId="8" fillId="0" borderId="56" xfId="0" applyFont="1" applyBorder="1" applyAlignment="1">
      <alignment horizontal="center"/>
    </xf>
    <xf numFmtId="0" fontId="8" fillId="0" borderId="57" xfId="0" applyFont="1" applyBorder="1" applyAlignment="1">
      <alignment horizontal="center"/>
    </xf>
    <xf numFmtId="0" fontId="11" fillId="0" borderId="55" xfId="0" applyFont="1" applyBorder="1" applyAlignment="1">
      <alignment horizontal="center"/>
    </xf>
    <xf numFmtId="0" fontId="11" fillId="0" borderId="57" xfId="0" applyFont="1" applyBorder="1" applyAlignment="1">
      <alignment horizontal="center"/>
    </xf>
    <xf numFmtId="0" fontId="5" fillId="0" borderId="0" xfId="0" quotePrefix="1" applyFont="1"/>
    <xf numFmtId="0" fontId="8" fillId="0" borderId="77" xfId="0" applyFont="1" applyBorder="1" applyAlignment="1">
      <alignment horizontal="center"/>
    </xf>
    <xf numFmtId="188" fontId="1" fillId="0" borderId="0" xfId="0" applyNumberFormat="1" applyFont="1"/>
    <xf numFmtId="0" fontId="13" fillId="0" borderId="11" xfId="0" applyFont="1" applyBorder="1" applyAlignment="1">
      <alignment horizontal="centerContinuous"/>
    </xf>
    <xf numFmtId="188" fontId="13" fillId="0" borderId="0" xfId="0" applyNumberFormat="1" applyFont="1" applyAlignment="1">
      <alignment horizontal="right" shrinkToFit="1"/>
    </xf>
    <xf numFmtId="0" fontId="5" fillId="0" borderId="68" xfId="0" applyFont="1" applyBorder="1" applyAlignment="1">
      <alignment horizontal="center" vertical="center"/>
    </xf>
    <xf numFmtId="0" fontId="5" fillId="0" borderId="30" xfId="0"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80" xfId="0" applyFont="1" applyBorder="1" applyAlignment="1">
      <alignment horizontal="centerContinuous" vertical="center"/>
    </xf>
    <xf numFmtId="0" fontId="5" fillId="0" borderId="81" xfId="0" applyFont="1" applyBorder="1" applyAlignment="1">
      <alignment horizontal="centerContinuous" vertical="center"/>
    </xf>
    <xf numFmtId="0" fontId="5" fillId="0" borderId="83" xfId="0" applyFont="1" applyBorder="1" applyAlignment="1">
      <alignment horizontal="centerContinuous" vertical="center"/>
    </xf>
    <xf numFmtId="0" fontId="5" fillId="0" borderId="84" xfId="0" applyFont="1" applyBorder="1" applyAlignment="1">
      <alignment horizontal="centerContinuous" vertical="center"/>
    </xf>
    <xf numFmtId="0" fontId="5" fillId="0" borderId="51" xfId="0" applyFont="1" applyBorder="1" applyAlignment="1">
      <alignment horizontal="centerContinuous" vertical="center" wrapText="1"/>
    </xf>
    <xf numFmtId="0" fontId="5" fillId="0" borderId="41" xfId="0" applyFont="1" applyBorder="1" applyAlignment="1">
      <alignment horizontal="centerContinuous" vertical="center" wrapText="1"/>
    </xf>
    <xf numFmtId="0" fontId="5" fillId="0" borderId="80" xfId="0" applyFont="1" applyBorder="1" applyAlignment="1">
      <alignment horizontal="centerContinuous" vertical="center" wrapText="1"/>
    </xf>
    <xf numFmtId="0" fontId="5" fillId="0" borderId="81" xfId="0" applyFont="1" applyBorder="1" applyAlignment="1">
      <alignment horizontal="centerContinuous" vertical="center" wrapText="1"/>
    </xf>
    <xf numFmtId="0" fontId="5" fillId="0" borderId="84" xfId="0" applyFont="1" applyBorder="1" applyAlignment="1">
      <alignment horizontal="centerContinuous" vertical="center" wrapText="1"/>
    </xf>
    <xf numFmtId="0" fontId="6" fillId="0" borderId="76" xfId="0" applyFont="1" applyBorder="1" applyAlignment="1">
      <alignment horizontal="centerContinuous" vertical="center"/>
    </xf>
    <xf numFmtId="0" fontId="6" fillId="0" borderId="0" xfId="0" applyFont="1" applyAlignment="1">
      <alignment horizontal="centerContinuous" vertical="center"/>
    </xf>
    <xf numFmtId="0" fontId="5" fillId="0" borderId="0" xfId="0" applyFont="1" applyAlignment="1">
      <alignment horizontal="centerContinuous" vertical="center"/>
    </xf>
    <xf numFmtId="0" fontId="5" fillId="0" borderId="82" xfId="0" applyFont="1" applyBorder="1" applyAlignment="1">
      <alignment horizontal="centerContinuous" vertical="center"/>
    </xf>
    <xf numFmtId="0" fontId="5" fillId="0" borderId="75" xfId="0" applyFont="1" applyBorder="1" applyAlignment="1">
      <alignment horizontal="centerContinuous" vertical="center"/>
    </xf>
    <xf numFmtId="0" fontId="5" fillId="0" borderId="82" xfId="0" applyFont="1" applyBorder="1" applyAlignment="1">
      <alignment horizontal="centerContinuous" vertical="center" wrapText="1"/>
    </xf>
    <xf numFmtId="0" fontId="5" fillId="0" borderId="75" xfId="0" applyFont="1" applyBorder="1" applyAlignment="1">
      <alignment horizontal="centerContinuous" vertical="center" wrapText="1"/>
    </xf>
    <xf numFmtId="0" fontId="5" fillId="0" borderId="28" xfId="0" applyFont="1" applyBorder="1" applyAlignment="1">
      <alignment horizontal="centerContinuous" vertical="center" wrapText="1"/>
    </xf>
    <xf numFmtId="0" fontId="5" fillId="0" borderId="28" xfId="0" applyFont="1" applyBorder="1" applyAlignment="1">
      <alignment horizontal="centerContinuous" vertical="center"/>
    </xf>
    <xf numFmtId="0" fontId="5" fillId="0" borderId="45" xfId="0" applyFont="1" applyBorder="1" applyAlignment="1">
      <alignment horizontal="centerContinuous" vertical="center" wrapText="1"/>
    </xf>
    <xf numFmtId="0" fontId="5" fillId="0" borderId="52" xfId="0" applyFont="1" applyBorder="1" applyAlignment="1">
      <alignment horizontal="centerContinuous" vertical="center" wrapText="1"/>
    </xf>
    <xf numFmtId="0" fontId="5" fillId="0" borderId="53" xfId="0" applyFont="1" applyBorder="1" applyAlignment="1">
      <alignment horizontal="centerContinuous" vertical="center" wrapText="1"/>
    </xf>
    <xf numFmtId="0" fontId="5" fillId="0" borderId="85" xfId="0" applyFont="1" applyBorder="1" applyAlignment="1">
      <alignment horizontal="centerContinuous" vertical="center" wrapText="1"/>
    </xf>
    <xf numFmtId="0" fontId="5" fillId="0" borderId="70" xfId="0" applyFont="1" applyBorder="1" applyAlignment="1">
      <alignment horizontal="centerContinuous" vertical="center" wrapText="1"/>
    </xf>
    <xf numFmtId="0" fontId="5" fillId="0" borderId="86" xfId="0" applyFont="1" applyBorder="1" applyAlignment="1">
      <alignment horizontal="centerContinuous" vertical="center" wrapText="1"/>
    </xf>
    <xf numFmtId="0" fontId="5" fillId="0" borderId="50" xfId="0" applyFont="1" applyBorder="1"/>
    <xf numFmtId="0" fontId="6" fillId="0" borderId="71" xfId="0" applyFont="1" applyBorder="1"/>
    <xf numFmtId="0" fontId="8" fillId="0" borderId="26" xfId="0" applyFont="1" applyBorder="1" applyAlignment="1">
      <alignment horizontal="center"/>
    </xf>
    <xf numFmtId="0" fontId="5" fillId="0" borderId="24" xfId="0" applyFont="1" applyBorder="1" applyAlignment="1">
      <alignment horizontal="center" vertical="center"/>
    </xf>
    <xf numFmtId="0" fontId="5" fillId="0" borderId="75" xfId="0" applyFont="1" applyBorder="1" applyAlignment="1">
      <alignment horizontal="left"/>
    </xf>
    <xf numFmtId="0" fontId="5" fillId="0" borderId="28" xfId="0" applyFont="1" applyBorder="1" applyAlignment="1">
      <alignment horizontal="left"/>
    </xf>
    <xf numFmtId="0" fontId="5" fillId="0" borderId="22" xfId="0" applyFont="1" applyBorder="1"/>
    <xf numFmtId="0" fontId="5" fillId="0" borderId="72" xfId="0" applyFont="1" applyBorder="1"/>
    <xf numFmtId="0" fontId="5" fillId="0" borderId="27" xfId="0" applyFont="1" applyBorder="1"/>
    <xf numFmtId="0" fontId="5" fillId="0" borderId="13"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xf numFmtId="0" fontId="5" fillId="0" borderId="74" xfId="0" applyFont="1" applyBorder="1"/>
    <xf numFmtId="0" fontId="5" fillId="0" borderId="29" xfId="0" applyFont="1" applyBorder="1"/>
    <xf numFmtId="0" fontId="5" fillId="0" borderId="47" xfId="0" applyFont="1" applyBorder="1"/>
    <xf numFmtId="0" fontId="5" fillId="0" borderId="20" xfId="0" applyFont="1" applyBorder="1"/>
    <xf numFmtId="0" fontId="1" fillId="0" borderId="58" xfId="0" applyFont="1" applyBorder="1"/>
    <xf numFmtId="0" fontId="1" fillId="0" borderId="25" xfId="0" applyFont="1" applyBorder="1"/>
    <xf numFmtId="0" fontId="5" fillId="0" borderId="39" xfId="0" applyFont="1" applyBorder="1"/>
    <xf numFmtId="0" fontId="5" fillId="0" borderId="12" xfId="0" applyFont="1" applyBorder="1" applyAlignment="1">
      <alignment horizontal="center" vertical="center"/>
    </xf>
    <xf numFmtId="0" fontId="5" fillId="0" borderId="32" xfId="0" applyFont="1" applyBorder="1"/>
    <xf numFmtId="0" fontId="5" fillId="0" borderId="58" xfId="0" applyFont="1" applyBorder="1"/>
    <xf numFmtId="0" fontId="5" fillId="0" borderId="25" xfId="0" applyFont="1" applyBorder="1"/>
    <xf numFmtId="0" fontId="5" fillId="0" borderId="21"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38" xfId="0" applyFont="1" applyBorder="1"/>
    <xf numFmtId="0" fontId="5" fillId="0" borderId="75" xfId="0" applyFont="1" applyBorder="1"/>
    <xf numFmtId="0" fontId="5" fillId="0" borderId="28" xfId="0" applyFont="1" applyBorder="1"/>
    <xf numFmtId="0" fontId="5" fillId="0" borderId="71" xfId="0" applyFont="1" applyBorder="1"/>
    <xf numFmtId="0" fontId="5" fillId="0" borderId="42" xfId="0" applyFont="1" applyBorder="1"/>
    <xf numFmtId="0" fontId="5" fillId="0" borderId="65" xfId="0" applyFont="1" applyBorder="1"/>
    <xf numFmtId="0" fontId="5" fillId="0" borderId="71" xfId="0" applyFont="1" applyBorder="1" applyAlignment="1">
      <alignment horizontal="left"/>
    </xf>
    <xf numFmtId="0" fontId="5" fillId="0" borderId="42" xfId="0" applyFont="1" applyBorder="1" applyAlignment="1">
      <alignment horizontal="left"/>
    </xf>
    <xf numFmtId="0" fontId="5" fillId="0" borderId="47" xfId="0" applyFont="1" applyBorder="1" applyAlignment="1">
      <alignment horizontal="left"/>
    </xf>
    <xf numFmtId="0" fontId="5" fillId="0" borderId="23" xfId="0" applyFont="1" applyBorder="1" applyAlignment="1">
      <alignment horizontal="left"/>
    </xf>
    <xf numFmtId="0" fontId="5" fillId="0" borderId="35" xfId="0" applyFont="1" applyBorder="1" applyAlignment="1">
      <alignment horizontal="left"/>
    </xf>
    <xf numFmtId="0" fontId="5" fillId="0" borderId="73" xfId="0" applyFont="1" applyBorder="1"/>
    <xf numFmtId="0" fontId="5" fillId="0" borderId="44" xfId="0" applyFont="1" applyBorder="1"/>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56" xfId="0" applyFont="1" applyBorder="1"/>
    <xf numFmtId="0" fontId="5" fillId="0" borderId="91" xfId="0" applyFont="1" applyBorder="1"/>
    <xf numFmtId="0" fontId="5" fillId="0" borderId="92" xfId="0" applyFont="1" applyBorder="1"/>
    <xf numFmtId="0" fontId="5" fillId="0" borderId="82" xfId="0" applyFont="1" applyBorder="1"/>
    <xf numFmtId="0" fontId="5" fillId="0" borderId="76" xfId="0" applyFont="1" applyBorder="1"/>
    <xf numFmtId="0" fontId="5" fillId="0" borderId="61" xfId="0" applyFont="1" applyBorder="1" applyAlignment="1">
      <alignment horizontal="center" vertical="center"/>
    </xf>
    <xf numFmtId="0" fontId="5" fillId="0" borderId="60" xfId="0" applyFont="1" applyBorder="1" applyAlignment="1">
      <alignment horizontal="center" vertical="center"/>
    </xf>
    <xf numFmtId="0" fontId="5" fillId="0" borderId="62" xfId="0" applyFont="1" applyBorder="1" applyAlignment="1">
      <alignment horizontal="center" vertical="center"/>
    </xf>
    <xf numFmtId="0" fontId="5" fillId="0" borderId="59" xfId="0" applyFont="1" applyBorder="1" applyAlignment="1">
      <alignment horizontal="center" vertical="center"/>
    </xf>
    <xf numFmtId="0" fontId="33" fillId="0" borderId="0" xfId="0" applyFont="1" applyAlignment="1">
      <alignment horizontal="center"/>
    </xf>
    <xf numFmtId="49" fontId="5" fillId="0" borderId="46"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48" xfId="0" applyNumberFormat="1" applyFont="1" applyBorder="1" applyAlignment="1">
      <alignment horizontal="center"/>
    </xf>
    <xf numFmtId="49" fontId="5" fillId="0" borderId="46" xfId="0" applyNumberFormat="1" applyFont="1" applyBorder="1" applyAlignment="1">
      <alignment horizontal="center"/>
    </xf>
    <xf numFmtId="49" fontId="5" fillId="0" borderId="49" xfId="0" applyNumberFormat="1" applyFont="1" applyBorder="1" applyAlignment="1">
      <alignment horizontal="center"/>
    </xf>
    <xf numFmtId="49" fontId="5" fillId="0" borderId="16" xfId="0" applyNumberFormat="1" applyFont="1" applyBorder="1" applyAlignment="1">
      <alignment horizontal="center"/>
    </xf>
    <xf numFmtId="49" fontId="5" fillId="0" borderId="15" xfId="0" applyNumberFormat="1" applyFont="1" applyBorder="1" applyAlignment="1">
      <alignment horizontal="center"/>
    </xf>
    <xf numFmtId="49" fontId="5" fillId="0" borderId="21" xfId="0" applyNumberFormat="1" applyFont="1" applyBorder="1" applyAlignment="1">
      <alignment horizontal="center"/>
    </xf>
    <xf numFmtId="49" fontId="5" fillId="0" borderId="11" xfId="0" applyNumberFormat="1" applyFont="1" applyBorder="1" applyAlignment="1">
      <alignment horizontal="center"/>
    </xf>
    <xf numFmtId="49" fontId="5" fillId="0" borderId="20" xfId="0" applyNumberFormat="1" applyFont="1" applyBorder="1" applyAlignment="1">
      <alignment horizontal="center"/>
    </xf>
    <xf numFmtId="49" fontId="5" fillId="0" borderId="45" xfId="0" applyNumberFormat="1" applyFont="1" applyBorder="1" applyAlignment="1">
      <alignment horizontal="center"/>
    </xf>
    <xf numFmtId="49" fontId="5" fillId="0" borderId="47" xfId="0" applyNumberFormat="1" applyFont="1" applyBorder="1" applyAlignment="1">
      <alignment horizontal="center"/>
    </xf>
    <xf numFmtId="49" fontId="7" fillId="0" borderId="16"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74" xfId="0" applyNumberFormat="1" applyFont="1" applyBorder="1" applyAlignment="1">
      <alignment horizontal="center" vertical="center"/>
    </xf>
    <xf numFmtId="49" fontId="5" fillId="0" borderId="45" xfId="0" applyNumberFormat="1" applyFont="1" applyBorder="1" applyAlignment="1">
      <alignment horizontal="center" vertical="center"/>
    </xf>
    <xf numFmtId="49" fontId="5" fillId="0" borderId="49"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48" xfId="0" applyNumberFormat="1" applyFont="1" applyBorder="1" applyAlignment="1">
      <alignment horizontal="center" vertical="center"/>
    </xf>
    <xf numFmtId="49" fontId="5" fillId="0" borderId="75"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72"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87" xfId="0" applyNumberFormat="1" applyFont="1" applyBorder="1" applyAlignment="1">
      <alignment horizontal="center" vertical="center"/>
    </xf>
    <xf numFmtId="49" fontId="5" fillId="0" borderId="88" xfId="0" applyNumberFormat="1" applyFont="1" applyBorder="1" applyAlignment="1">
      <alignment horizontal="center" vertical="center"/>
    </xf>
    <xf numFmtId="49" fontId="5" fillId="0" borderId="69" xfId="0" applyNumberFormat="1" applyFont="1" applyBorder="1" applyAlignment="1">
      <alignment horizontal="center" vertical="center"/>
    </xf>
    <xf numFmtId="49" fontId="5" fillId="0" borderId="89" xfId="0" applyNumberFormat="1" applyFont="1" applyBorder="1" applyAlignment="1">
      <alignment horizontal="center" vertical="center"/>
    </xf>
    <xf numFmtId="49" fontId="5" fillId="0" borderId="90" xfId="0" applyNumberFormat="1" applyFont="1" applyBorder="1" applyAlignment="1">
      <alignment horizontal="center" vertical="center"/>
    </xf>
    <xf numFmtId="49" fontId="5" fillId="0" borderId="64" xfId="0" applyNumberFormat="1" applyFont="1" applyBorder="1" applyAlignment="1">
      <alignment horizontal="center" vertical="center"/>
    </xf>
    <xf numFmtId="49" fontId="5" fillId="0" borderId="65" xfId="0" applyNumberFormat="1" applyFont="1" applyBorder="1" applyAlignment="1">
      <alignment horizontal="center" vertical="center"/>
    </xf>
    <xf numFmtId="49" fontId="5" fillId="0" borderId="66" xfId="0" applyNumberFormat="1" applyFont="1" applyBorder="1" applyAlignment="1">
      <alignment horizontal="center" vertical="center"/>
    </xf>
    <xf numFmtId="49" fontId="5" fillId="0" borderId="67"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7" xfId="0" applyNumberFormat="1" applyFont="1" applyBorder="1" applyAlignment="1">
      <alignment horizontal="center" vertical="center"/>
    </xf>
    <xf numFmtId="49" fontId="5" fillId="0" borderId="77" xfId="0" applyNumberFormat="1" applyFont="1" applyBorder="1" applyAlignment="1">
      <alignment horizontal="center" vertical="center"/>
    </xf>
    <xf numFmtId="49" fontId="5" fillId="0" borderId="55"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0" borderId="54" xfId="0" applyNumberFormat="1" applyFont="1" applyBorder="1" applyAlignment="1">
      <alignment horizontal="center" vertical="center"/>
    </xf>
    <xf numFmtId="49" fontId="5" fillId="0" borderId="57" xfId="0" applyNumberFormat="1" applyFont="1" applyBorder="1" applyAlignment="1">
      <alignment horizontal="center" vertical="center"/>
    </xf>
    <xf numFmtId="0" fontId="13" fillId="0" borderId="0" xfId="0" quotePrefix="1" applyFont="1" applyAlignment="1">
      <alignment horizontal="left"/>
    </xf>
    <xf numFmtId="0" fontId="5" fillId="24" borderId="22" xfId="0" applyFont="1" applyFill="1" applyBorder="1" applyAlignment="1">
      <alignment horizontal="center" vertical="center"/>
    </xf>
    <xf numFmtId="0" fontId="5" fillId="24" borderId="12" xfId="0" applyFont="1" applyFill="1" applyBorder="1" applyAlignment="1">
      <alignment horizontal="center" vertical="center"/>
    </xf>
    <xf numFmtId="0" fontId="5" fillId="24" borderId="13" xfId="0" applyFont="1" applyFill="1" applyBorder="1" applyAlignment="1">
      <alignment horizontal="center" vertical="center"/>
    </xf>
    <xf numFmtId="0" fontId="5" fillId="24" borderId="14" xfId="0" applyFont="1" applyFill="1" applyBorder="1" applyAlignment="1">
      <alignment horizontal="center" vertical="center"/>
    </xf>
    <xf numFmtId="0" fontId="1" fillId="0" borderId="75" xfId="0" applyFont="1" applyBorder="1"/>
    <xf numFmtId="0" fontId="1" fillId="0" borderId="43" xfId="0" applyFont="1" applyBorder="1" applyAlignment="1">
      <alignment horizontal="center" vertical="top"/>
    </xf>
    <xf numFmtId="0" fontId="1" fillId="0" borderId="78" xfId="0" applyFont="1" applyBorder="1" applyAlignment="1">
      <alignment horizontal="center" vertical="top"/>
    </xf>
    <xf numFmtId="0" fontId="1" fillId="0" borderId="0" xfId="0" applyFont="1" applyAlignment="1">
      <alignment horizontal="center" vertical="top"/>
    </xf>
    <xf numFmtId="0" fontId="1" fillId="0" borderId="79" xfId="0" applyFont="1" applyBorder="1" applyAlignment="1">
      <alignment horizontal="center" vertical="top"/>
    </xf>
    <xf numFmtId="0" fontId="2" fillId="0" borderId="75" xfId="0" applyFont="1" applyBorder="1"/>
    <xf numFmtId="0" fontId="2" fillId="0" borderId="75" xfId="0" applyFont="1" applyBorder="1" applyAlignment="1">
      <alignment horizontal="left" indent="2"/>
    </xf>
    <xf numFmtId="0" fontId="2" fillId="0" borderId="75" xfId="0" applyFont="1" applyBorder="1" applyAlignment="1">
      <alignment horizontal="left"/>
    </xf>
    <xf numFmtId="0" fontId="1" fillId="0" borderId="75" xfId="0" applyFont="1" applyBorder="1" applyAlignment="1">
      <alignment horizontal="center"/>
    </xf>
    <xf numFmtId="0" fontId="1" fillId="0" borderId="73" xfId="0" applyFont="1" applyBorder="1" applyAlignment="1">
      <alignment horizontal="center" vertical="top"/>
    </xf>
    <xf numFmtId="0" fontId="34" fillId="0" borderId="0" xfId="0" applyFont="1" applyAlignment="1">
      <alignment textRotation="90" wrapText="1"/>
    </xf>
    <xf numFmtId="49" fontId="5" fillId="25" borderId="47" xfId="0" applyNumberFormat="1" applyFont="1" applyFill="1" applyBorder="1" applyAlignment="1">
      <alignment horizontal="center" vertical="center"/>
    </xf>
    <xf numFmtId="49" fontId="5" fillId="25" borderId="48" xfId="0" applyNumberFormat="1" applyFont="1" applyFill="1" applyBorder="1" applyAlignment="1">
      <alignment horizontal="center" vertical="center"/>
    </xf>
    <xf numFmtId="49" fontId="5" fillId="25" borderId="49" xfId="0" applyNumberFormat="1" applyFont="1" applyFill="1" applyBorder="1" applyAlignment="1">
      <alignment horizontal="center" vertical="center"/>
    </xf>
    <xf numFmtId="0" fontId="5" fillId="0" borderId="28" xfId="0" applyFont="1" applyBorder="1" applyAlignment="1">
      <alignment horizontal="center"/>
    </xf>
    <xf numFmtId="0" fontId="5" fillId="0" borderId="29" xfId="0" quotePrefix="1" applyFont="1" applyBorder="1" applyAlignment="1">
      <alignment horizontal="center"/>
    </xf>
    <xf numFmtId="0" fontId="5" fillId="0" borderId="40" xfId="0" applyFont="1" applyBorder="1" applyAlignment="1">
      <alignment horizontal="center"/>
    </xf>
    <xf numFmtId="0" fontId="5" fillId="0" borderId="25" xfId="0" applyFont="1" applyBorder="1" applyAlignment="1">
      <alignment horizontal="center"/>
    </xf>
    <xf numFmtId="49" fontId="1" fillId="0" borderId="16" xfId="0" applyNumberFormat="1" applyFont="1" applyBorder="1" applyAlignment="1">
      <alignment horizontal="center" vertical="center"/>
    </xf>
    <xf numFmtId="0" fontId="5" fillId="0" borderId="27" xfId="0" applyFont="1" applyBorder="1" applyAlignment="1">
      <alignment horizontal="center"/>
    </xf>
    <xf numFmtId="0" fontId="5" fillId="0" borderId="75" xfId="0" applyFont="1" applyBorder="1" applyAlignment="1">
      <alignment horizontal="center"/>
    </xf>
    <xf numFmtId="0" fontId="5" fillId="0" borderId="74" xfId="0" applyFont="1" applyBorder="1" applyAlignment="1">
      <alignment horizontal="center"/>
    </xf>
    <xf numFmtId="0" fontId="5" fillId="0" borderId="10" xfId="0" applyFont="1" applyBorder="1" applyAlignment="1">
      <alignment horizontal="center"/>
    </xf>
    <xf numFmtId="0" fontId="5" fillId="0" borderId="58" xfId="0" applyFont="1" applyBorder="1" applyAlignment="1">
      <alignment horizontal="center"/>
    </xf>
    <xf numFmtId="0" fontId="5" fillId="0" borderId="72" xfId="0" applyFont="1" applyBorder="1" applyAlignment="1">
      <alignment horizontal="center"/>
    </xf>
    <xf numFmtId="49" fontId="1" fillId="0" borderId="24" xfId="0" applyNumberFormat="1" applyFont="1" applyBorder="1" applyAlignment="1">
      <alignment horizontal="center" vertical="center"/>
    </xf>
    <xf numFmtId="49" fontId="1" fillId="0" borderId="13"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20"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46" xfId="0" applyNumberFormat="1" applyFont="1" applyBorder="1" applyAlignment="1">
      <alignment horizontal="center" vertical="center"/>
    </xf>
    <xf numFmtId="49" fontId="1" fillId="0" borderId="47" xfId="0" applyNumberFormat="1" applyFont="1" applyBorder="1" applyAlignment="1">
      <alignment horizontal="center" vertical="center"/>
    </xf>
    <xf numFmtId="49" fontId="1" fillId="0" borderId="48" xfId="0" applyNumberFormat="1" applyFont="1" applyBorder="1" applyAlignment="1">
      <alignment horizontal="center" vertical="center"/>
    </xf>
    <xf numFmtId="49" fontId="1" fillId="0" borderId="49" xfId="0" applyNumberFormat="1" applyFont="1" applyBorder="1" applyAlignment="1">
      <alignment horizontal="center" vertical="center"/>
    </xf>
    <xf numFmtId="49" fontId="7" fillId="0" borderId="54" xfId="0" applyNumberFormat="1" applyFont="1" applyBorder="1" applyAlignment="1">
      <alignment horizontal="center" vertical="center"/>
    </xf>
    <xf numFmtId="49" fontId="7" fillId="0" borderId="55" xfId="0" applyNumberFormat="1" applyFont="1" applyBorder="1" applyAlignment="1">
      <alignment horizontal="center" vertical="center"/>
    </xf>
    <xf numFmtId="49" fontId="7" fillId="0" borderId="56" xfId="0" applyNumberFormat="1" applyFont="1" applyBorder="1" applyAlignment="1">
      <alignment horizontal="center" vertical="center"/>
    </xf>
    <xf numFmtId="0" fontId="5" fillId="0" borderId="88" xfId="0" applyFont="1" applyBorder="1"/>
    <xf numFmtId="49" fontId="1" fillId="0" borderId="19" xfId="0" applyNumberFormat="1" applyFont="1" applyBorder="1" applyAlignment="1">
      <alignment horizontal="center" vertical="center"/>
    </xf>
    <xf numFmtId="0" fontId="5" fillId="0" borderId="75" xfId="0" quotePrefix="1" applyFont="1" applyBorder="1" applyAlignment="1">
      <alignment horizontal="center"/>
    </xf>
    <xf numFmtId="0" fontId="5" fillId="0" borderId="74" xfId="0" quotePrefix="1" applyFont="1" applyBorder="1" applyAlignment="1">
      <alignment horizontal="center"/>
    </xf>
    <xf numFmtId="0" fontId="1" fillId="0" borderId="70" xfId="0" applyFont="1" applyBorder="1" applyAlignment="1">
      <alignment horizontal="center" vertical="top"/>
    </xf>
    <xf numFmtId="49" fontId="1" fillId="0" borderId="47" xfId="0" applyNumberFormat="1" applyFont="1" applyBorder="1" applyAlignment="1">
      <alignment horizontal="center"/>
    </xf>
    <xf numFmtId="0" fontId="5" fillId="0" borderId="50" xfId="0" applyFont="1" applyBorder="1" applyAlignment="1">
      <alignment horizontal="center"/>
    </xf>
    <xf numFmtId="49" fontId="1" fillId="0" borderId="21" xfId="0" applyNumberFormat="1" applyFont="1" applyBorder="1" applyAlignment="1">
      <alignment horizontal="center" vertical="center"/>
    </xf>
    <xf numFmtId="0" fontId="5" fillId="0" borderId="0" xfId="0" applyFont="1" applyAlignment="1">
      <alignment horizontal="center"/>
    </xf>
    <xf numFmtId="11" fontId="5" fillId="0" borderId="74" xfId="0" quotePrefix="1" applyNumberFormat="1" applyFont="1" applyBorder="1" applyAlignment="1">
      <alignment horizontal="center"/>
    </xf>
    <xf numFmtId="0" fontId="1" fillId="26" borderId="0" xfId="0" applyFont="1" applyFill="1" applyAlignment="1">
      <alignment horizontal="center"/>
    </xf>
    <xf numFmtId="0" fontId="1" fillId="26" borderId="0" xfId="0" quotePrefix="1" applyFont="1" applyFill="1"/>
    <xf numFmtId="0" fontId="0" fillId="0" borderId="25" xfId="0" applyBorder="1"/>
    <xf numFmtId="11" fontId="5" fillId="0" borderId="75" xfId="0" quotePrefix="1" applyNumberFormat="1" applyFont="1" applyBorder="1" applyAlignment="1">
      <alignment horizontal="center"/>
    </xf>
    <xf numFmtId="0" fontId="0" fillId="0" borderId="74" xfId="0" applyBorder="1"/>
    <xf numFmtId="0" fontId="0" fillId="0" borderId="29" xfId="0" applyBorder="1"/>
    <xf numFmtId="49" fontId="1" fillId="0" borderId="23" xfId="0" applyNumberFormat="1" applyFont="1" applyBorder="1" applyAlignment="1">
      <alignment horizontal="center" vertical="center"/>
    </xf>
    <xf numFmtId="49" fontId="1" fillId="0" borderId="45" xfId="0" applyNumberFormat="1" applyFont="1" applyBorder="1" applyAlignment="1">
      <alignment horizontal="center" vertical="center"/>
    </xf>
    <xf numFmtId="49" fontId="1" fillId="0" borderId="75" xfId="0" applyNumberFormat="1" applyFont="1" applyBorder="1" applyAlignment="1">
      <alignment horizontal="center" vertical="center"/>
    </xf>
    <xf numFmtId="49" fontId="1" fillId="25" borderId="47" xfId="0" applyNumberFormat="1" applyFont="1" applyFill="1" applyBorder="1" applyAlignment="1">
      <alignment horizontal="center" vertical="center"/>
    </xf>
    <xf numFmtId="49" fontId="1" fillId="25" borderId="48" xfId="0" applyNumberFormat="1" applyFont="1" applyFill="1" applyBorder="1" applyAlignment="1">
      <alignment horizontal="center" vertical="center"/>
    </xf>
    <xf numFmtId="49" fontId="1" fillId="25" borderId="49" xfId="0" applyNumberFormat="1" applyFont="1" applyFill="1" applyBorder="1" applyAlignment="1">
      <alignment horizontal="center" vertical="center"/>
    </xf>
    <xf numFmtId="49" fontId="1" fillId="0" borderId="88" xfId="0" applyNumberFormat="1" applyFont="1" applyBorder="1" applyAlignment="1">
      <alignment horizontal="center" vertical="center"/>
    </xf>
    <xf numFmtId="49" fontId="1" fillId="0" borderId="69" xfId="0" applyNumberFormat="1" applyFont="1" applyBorder="1" applyAlignment="1">
      <alignment horizontal="center" vertical="center"/>
    </xf>
    <xf numFmtId="49" fontId="1" fillId="0" borderId="89" xfId="0" applyNumberFormat="1" applyFont="1" applyBorder="1" applyAlignment="1">
      <alignment horizontal="center" vertical="center"/>
    </xf>
    <xf numFmtId="49" fontId="1" fillId="0" borderId="64" xfId="0" applyNumberFormat="1" applyFont="1" applyBorder="1" applyAlignment="1">
      <alignment horizontal="center" vertical="center"/>
    </xf>
    <xf numFmtId="49" fontId="1" fillId="0" borderId="65" xfId="0" applyNumberFormat="1" applyFont="1" applyBorder="1" applyAlignment="1">
      <alignment horizontal="center" vertical="center"/>
    </xf>
    <xf numFmtId="49" fontId="1" fillId="0" borderId="66" xfId="0" applyNumberFormat="1" applyFont="1" applyBorder="1" applyAlignment="1">
      <alignment horizontal="center" vertical="center"/>
    </xf>
    <xf numFmtId="49" fontId="1" fillId="0" borderId="67" xfId="0" applyNumberFormat="1" applyFont="1" applyBorder="1" applyAlignment="1">
      <alignment horizontal="center" vertical="center"/>
    </xf>
    <xf numFmtId="49" fontId="1" fillId="0" borderId="63" xfId="0" applyNumberFormat="1" applyFont="1" applyBorder="1" applyAlignment="1">
      <alignment horizontal="center" vertical="center"/>
    </xf>
    <xf numFmtId="0" fontId="1" fillId="0" borderId="21" xfId="0" applyFont="1" applyBorder="1" applyAlignment="1">
      <alignment horizontal="center" vertical="center"/>
    </xf>
    <xf numFmtId="0" fontId="1" fillId="0" borderId="10" xfId="0" applyFont="1" applyBorder="1" applyAlignment="1">
      <alignment horizontal="center"/>
    </xf>
    <xf numFmtId="0" fontId="1" fillId="0" borderId="10" xfId="0" applyFont="1" applyBorder="1"/>
    <xf numFmtId="0" fontId="1" fillId="0" borderId="73" xfId="0" applyFont="1" applyBorder="1" applyAlignment="1">
      <alignment horizontal="center"/>
    </xf>
    <xf numFmtId="0" fontId="2" fillId="0" borderId="71" xfId="0" applyFont="1" applyBorder="1"/>
    <xf numFmtId="0" fontId="1" fillId="0" borderId="71" xfId="0" applyFont="1" applyBorder="1" applyAlignment="1">
      <alignment horizont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5" fillId="0" borderId="18" xfId="0" applyFont="1" applyBorder="1" applyAlignment="1">
      <alignment horizontal="center" vertical="center"/>
    </xf>
    <xf numFmtId="0" fontId="5" fillId="0" borderId="26" xfId="0" applyFont="1" applyBorder="1" applyAlignment="1">
      <alignment horizontal="center" vertical="center"/>
    </xf>
    <xf numFmtId="49" fontId="1" fillId="24" borderId="47" xfId="0" applyNumberFormat="1" applyFont="1" applyFill="1" applyBorder="1" applyAlignment="1">
      <alignment horizontal="center" vertical="center"/>
    </xf>
    <xf numFmtId="49" fontId="1" fillId="24" borderId="16" xfId="0" applyNumberFormat="1" applyFont="1" applyFill="1" applyBorder="1" applyAlignment="1">
      <alignment horizontal="center" vertical="center"/>
    </xf>
    <xf numFmtId="49" fontId="1" fillId="24" borderId="15" xfId="0" applyNumberFormat="1" applyFont="1" applyFill="1" applyBorder="1" applyAlignment="1">
      <alignment horizontal="center" vertical="center"/>
    </xf>
    <xf numFmtId="49" fontId="1" fillId="24" borderId="21" xfId="0" applyNumberFormat="1" applyFont="1" applyFill="1" applyBorder="1" applyAlignment="1">
      <alignment horizontal="center" vertical="center"/>
    </xf>
    <xf numFmtId="49" fontId="1" fillId="24" borderId="48" xfId="0" applyNumberFormat="1" applyFont="1" applyFill="1" applyBorder="1" applyAlignment="1">
      <alignment horizontal="center" vertical="center"/>
    </xf>
    <xf numFmtId="49" fontId="1" fillId="24" borderId="46" xfId="0" applyNumberFormat="1" applyFont="1" applyFill="1" applyBorder="1" applyAlignment="1">
      <alignment horizontal="center" vertical="center"/>
    </xf>
    <xf numFmtId="49" fontId="1" fillId="24" borderId="45" xfId="0" applyNumberFormat="1" applyFont="1" applyFill="1" applyBorder="1" applyAlignment="1">
      <alignment horizontal="center" vertical="center"/>
    </xf>
    <xf numFmtId="49" fontId="1" fillId="24" borderId="75" xfId="0" applyNumberFormat="1" applyFont="1" applyFill="1" applyBorder="1" applyAlignment="1">
      <alignment horizontal="center" vertical="center"/>
    </xf>
    <xf numFmtId="49" fontId="1" fillId="24" borderId="49" xfId="0" applyNumberFormat="1" applyFont="1" applyFill="1" applyBorder="1" applyAlignment="1">
      <alignment horizontal="center" vertical="center"/>
    </xf>
    <xf numFmtId="49" fontId="1" fillId="24" borderId="33" xfId="0" applyNumberFormat="1" applyFont="1" applyFill="1" applyBorder="1" applyAlignment="1">
      <alignment horizontal="center" vertical="center"/>
    </xf>
    <xf numFmtId="49" fontId="1" fillId="24" borderId="26" xfId="0" applyNumberFormat="1" applyFont="1" applyFill="1" applyBorder="1" applyAlignment="1">
      <alignment horizontal="center" vertical="center"/>
    </xf>
    <xf numFmtId="49" fontId="1" fillId="24" borderId="68" xfId="0" applyNumberFormat="1" applyFont="1" applyFill="1" applyBorder="1" applyAlignment="1">
      <alignment horizontal="center" vertical="center"/>
    </xf>
    <xf numFmtId="49" fontId="1" fillId="24" borderId="17" xfId="0" applyNumberFormat="1" applyFont="1" applyFill="1" applyBorder="1" applyAlignment="1">
      <alignment horizontal="center" vertical="center"/>
    </xf>
    <xf numFmtId="49" fontId="1" fillId="24" borderId="59" xfId="0" applyNumberFormat="1" applyFont="1" applyFill="1" applyBorder="1" applyAlignment="1">
      <alignment horizontal="center" vertical="center"/>
    </xf>
    <xf numFmtId="49" fontId="1" fillId="24" borderId="18" xfId="0" applyNumberFormat="1" applyFont="1" applyFill="1" applyBorder="1" applyAlignment="1">
      <alignment horizontal="center" vertical="center"/>
    </xf>
    <xf numFmtId="49" fontId="1" fillId="24" borderId="62" xfId="0" applyNumberFormat="1" applyFont="1" applyFill="1" applyBorder="1" applyAlignment="1">
      <alignment horizontal="center" vertical="center"/>
    </xf>
    <xf numFmtId="49" fontId="1" fillId="24" borderId="23" xfId="0" applyNumberFormat="1" applyFont="1" applyFill="1" applyBorder="1" applyAlignment="1">
      <alignment horizontal="center" vertical="center"/>
    </xf>
    <xf numFmtId="49" fontId="1" fillId="24" borderId="60" xfId="0" applyNumberFormat="1" applyFont="1" applyFill="1" applyBorder="1" applyAlignment="1">
      <alignment horizontal="center" vertical="center"/>
    </xf>
    <xf numFmtId="49" fontId="1" fillId="24" borderId="61" xfId="0" applyNumberFormat="1" applyFont="1" applyFill="1" applyBorder="1" applyAlignment="1">
      <alignment horizontal="center" vertical="center"/>
    </xf>
    <xf numFmtId="49" fontId="1" fillId="24" borderId="0" xfId="0" applyNumberFormat="1" applyFont="1" applyFill="1" applyAlignment="1">
      <alignment horizontal="center" vertical="center"/>
    </xf>
    <xf numFmtId="49" fontId="1" fillId="24" borderId="19" xfId="0" applyNumberFormat="1" applyFont="1" applyFill="1" applyBorder="1" applyAlignment="1">
      <alignment horizontal="center" vertical="center"/>
    </xf>
    <xf numFmtId="49" fontId="1" fillId="24" borderId="74" xfId="0" applyNumberFormat="1" applyFont="1" applyFill="1" applyBorder="1" applyAlignment="1">
      <alignment horizontal="center" vertical="center"/>
    </xf>
    <xf numFmtId="49" fontId="1" fillId="24" borderId="11" xfId="0" applyNumberFormat="1" applyFont="1" applyFill="1" applyBorder="1" applyAlignment="1">
      <alignment horizontal="center" vertical="center"/>
    </xf>
    <xf numFmtId="49" fontId="1" fillId="24" borderId="20" xfId="0" applyNumberFormat="1" applyFont="1" applyFill="1" applyBorder="1" applyAlignment="1">
      <alignment horizontal="center" vertical="center"/>
    </xf>
    <xf numFmtId="49" fontId="1" fillId="24" borderId="58" xfId="0" applyNumberFormat="1" applyFont="1" applyFill="1" applyBorder="1" applyAlignment="1">
      <alignment horizontal="center" vertical="center"/>
    </xf>
    <xf numFmtId="49" fontId="1" fillId="24" borderId="88" xfId="0" applyNumberFormat="1" applyFont="1" applyFill="1" applyBorder="1" applyAlignment="1">
      <alignment horizontal="center" vertical="center"/>
    </xf>
    <xf numFmtId="49" fontId="1" fillId="24" borderId="89" xfId="0" applyNumberFormat="1" applyFont="1" applyFill="1" applyBorder="1" applyAlignment="1">
      <alignment horizontal="center" vertical="center"/>
    </xf>
    <xf numFmtId="49" fontId="1" fillId="24" borderId="90" xfId="0" applyNumberFormat="1" applyFont="1" applyFill="1" applyBorder="1" applyAlignment="1">
      <alignment horizontal="center" vertical="center"/>
    </xf>
    <xf numFmtId="49" fontId="1" fillId="24" borderId="87" xfId="0" applyNumberFormat="1" applyFont="1" applyFill="1" applyBorder="1" applyAlignment="1">
      <alignment horizontal="center" vertical="center"/>
    </xf>
    <xf numFmtId="49" fontId="1" fillId="24" borderId="69" xfId="0" applyNumberFormat="1" applyFont="1" applyFill="1" applyBorder="1" applyAlignment="1">
      <alignment horizontal="center" vertical="center"/>
    </xf>
    <xf numFmtId="49" fontId="1" fillId="24" borderId="71" xfId="0" applyNumberFormat="1" applyFont="1" applyFill="1" applyBorder="1" applyAlignment="1">
      <alignment horizontal="center" vertical="center"/>
    </xf>
    <xf numFmtId="49" fontId="1" fillId="24" borderId="12" xfId="0" applyNumberFormat="1" applyFont="1" applyFill="1" applyBorder="1" applyAlignment="1">
      <alignment horizontal="center" vertical="center"/>
    </xf>
    <xf numFmtId="0" fontId="5" fillId="24" borderId="21" xfId="0" applyFont="1" applyFill="1" applyBorder="1" applyAlignment="1">
      <alignment horizontal="center" vertical="center"/>
    </xf>
    <xf numFmtId="0" fontId="5" fillId="24" borderId="61" xfId="0" applyFont="1" applyFill="1" applyBorder="1" applyAlignment="1">
      <alignment horizontal="center" vertical="center"/>
    </xf>
    <xf numFmtId="0" fontId="5" fillId="24" borderId="16" xfId="0" applyFont="1" applyFill="1" applyBorder="1" applyAlignment="1">
      <alignment horizontal="center" vertical="center"/>
    </xf>
    <xf numFmtId="0" fontId="5" fillId="24" borderId="68" xfId="0" applyFont="1" applyFill="1" applyBorder="1" applyAlignment="1">
      <alignment horizontal="center" vertical="center"/>
    </xf>
    <xf numFmtId="0" fontId="5" fillId="24" borderId="15" xfId="0" applyFont="1" applyFill="1" applyBorder="1" applyAlignment="1">
      <alignment horizontal="center" vertical="center"/>
    </xf>
    <xf numFmtId="0" fontId="5" fillId="24" borderId="59" xfId="0" applyFont="1" applyFill="1" applyBorder="1" applyAlignment="1">
      <alignment horizontal="center" vertical="center"/>
    </xf>
    <xf numFmtId="49" fontId="5" fillId="24" borderId="47" xfId="0" applyNumberFormat="1" applyFont="1" applyFill="1" applyBorder="1" applyAlignment="1">
      <alignment horizontal="center" vertical="center"/>
    </xf>
    <xf numFmtId="49" fontId="5" fillId="24" borderId="16" xfId="0" applyNumberFormat="1" applyFont="1" applyFill="1" applyBorder="1" applyAlignment="1">
      <alignment horizontal="center" vertical="center"/>
    </xf>
    <xf numFmtId="49" fontId="5" fillId="24" borderId="48" xfId="0" applyNumberFormat="1" applyFont="1" applyFill="1" applyBorder="1" applyAlignment="1">
      <alignment horizontal="center" vertical="center"/>
    </xf>
    <xf numFmtId="49" fontId="5" fillId="24" borderId="15" xfId="0" applyNumberFormat="1" applyFont="1" applyFill="1" applyBorder="1" applyAlignment="1">
      <alignment horizontal="center" vertical="center"/>
    </xf>
    <xf numFmtId="49" fontId="5" fillId="24" borderId="46" xfId="0" applyNumberFormat="1" applyFont="1" applyFill="1" applyBorder="1" applyAlignment="1">
      <alignment horizontal="center" vertical="center"/>
    </xf>
    <xf numFmtId="49" fontId="5" fillId="24" borderId="45" xfId="0" applyNumberFormat="1" applyFont="1" applyFill="1" applyBorder="1" applyAlignment="1">
      <alignment horizontal="center" vertical="center"/>
    </xf>
    <xf numFmtId="49" fontId="5" fillId="24" borderId="75" xfId="0" applyNumberFormat="1" applyFont="1" applyFill="1" applyBorder="1" applyAlignment="1">
      <alignment horizontal="center" vertical="center"/>
    </xf>
    <xf numFmtId="49" fontId="5" fillId="24" borderId="49" xfId="0" applyNumberFormat="1" applyFont="1" applyFill="1" applyBorder="1" applyAlignment="1">
      <alignment horizontal="center" vertical="center"/>
    </xf>
    <xf numFmtId="49" fontId="7" fillId="24" borderId="21" xfId="0" applyNumberFormat="1" applyFont="1" applyFill="1" applyBorder="1" applyAlignment="1">
      <alignment horizontal="center" vertical="center"/>
    </xf>
    <xf numFmtId="49" fontId="7" fillId="24" borderId="33" xfId="0" applyNumberFormat="1" applyFont="1" applyFill="1" applyBorder="1" applyAlignment="1">
      <alignment horizontal="center" vertical="center"/>
    </xf>
    <xf numFmtId="49" fontId="5" fillId="24" borderId="62" xfId="0" applyNumberFormat="1" applyFont="1" applyFill="1" applyBorder="1" applyAlignment="1">
      <alignment horizontal="center" vertical="center"/>
    </xf>
    <xf numFmtId="49" fontId="5" fillId="24" borderId="68" xfId="0" applyNumberFormat="1" applyFont="1" applyFill="1" applyBorder="1" applyAlignment="1">
      <alignment horizontal="center" vertical="center"/>
    </xf>
    <xf numFmtId="49" fontId="5" fillId="24" borderId="60" xfId="0" applyNumberFormat="1" applyFont="1" applyFill="1" applyBorder="1" applyAlignment="1">
      <alignment horizontal="center" vertical="center"/>
    </xf>
    <xf numFmtId="49" fontId="5" fillId="24" borderId="61" xfId="0" applyNumberFormat="1" applyFont="1" applyFill="1" applyBorder="1" applyAlignment="1">
      <alignment horizontal="center" vertical="center"/>
    </xf>
    <xf numFmtId="49" fontId="5" fillId="24" borderId="0" xfId="0" applyNumberFormat="1" applyFont="1" applyFill="1" applyAlignment="1">
      <alignment horizontal="center" vertical="center"/>
    </xf>
    <xf numFmtId="49" fontId="5" fillId="24" borderId="59" xfId="0" applyNumberFormat="1" applyFont="1" applyFill="1" applyBorder="1" applyAlignment="1">
      <alignment horizontal="center" vertical="center"/>
    </xf>
    <xf numFmtId="49" fontId="7" fillId="24" borderId="26" xfId="0" applyNumberFormat="1" applyFont="1" applyFill="1" applyBorder="1" applyAlignment="1">
      <alignment horizontal="center" vertical="center"/>
    </xf>
    <xf numFmtId="49" fontId="5" fillId="24" borderId="23" xfId="0" applyNumberFormat="1" applyFont="1" applyFill="1" applyBorder="1" applyAlignment="1">
      <alignment horizontal="center" vertical="center"/>
    </xf>
    <xf numFmtId="49" fontId="5" fillId="24" borderId="17" xfId="0" applyNumberFormat="1" applyFont="1" applyFill="1" applyBorder="1" applyAlignment="1">
      <alignment horizontal="center" vertical="center"/>
    </xf>
    <xf numFmtId="49" fontId="5" fillId="24" borderId="19" xfId="0" applyNumberFormat="1" applyFont="1" applyFill="1" applyBorder="1" applyAlignment="1">
      <alignment horizontal="center" vertical="center"/>
    </xf>
    <xf numFmtId="49" fontId="5" fillId="24" borderId="26" xfId="0" applyNumberFormat="1" applyFont="1" applyFill="1" applyBorder="1" applyAlignment="1">
      <alignment horizontal="center" vertical="center"/>
    </xf>
    <xf numFmtId="49" fontId="5" fillId="24" borderId="74" xfId="0" applyNumberFormat="1" applyFont="1" applyFill="1" applyBorder="1" applyAlignment="1">
      <alignment horizontal="center" vertical="center"/>
    </xf>
    <xf numFmtId="49" fontId="5" fillId="24" borderId="18" xfId="0" applyNumberFormat="1" applyFont="1" applyFill="1" applyBorder="1" applyAlignment="1">
      <alignment horizontal="center" vertical="center"/>
    </xf>
    <xf numFmtId="49" fontId="5" fillId="24" borderId="21" xfId="0" applyNumberFormat="1" applyFont="1" applyFill="1" applyBorder="1" applyAlignment="1">
      <alignment horizontal="center" vertical="center"/>
    </xf>
    <xf numFmtId="49" fontId="5" fillId="24" borderId="11" xfId="0" applyNumberFormat="1" applyFont="1" applyFill="1" applyBorder="1" applyAlignment="1">
      <alignment horizontal="center" vertical="center"/>
    </xf>
    <xf numFmtId="49" fontId="5" fillId="24" borderId="58" xfId="0" applyNumberFormat="1" applyFont="1" applyFill="1" applyBorder="1" applyAlignment="1">
      <alignment horizontal="center" vertical="center"/>
    </xf>
    <xf numFmtId="49" fontId="5" fillId="24" borderId="20" xfId="0" applyNumberFormat="1" applyFont="1" applyFill="1" applyBorder="1" applyAlignment="1">
      <alignment horizontal="center" vertical="center"/>
    </xf>
    <xf numFmtId="49" fontId="5" fillId="24" borderId="90" xfId="0" applyNumberFormat="1" applyFont="1" applyFill="1" applyBorder="1" applyAlignment="1">
      <alignment horizontal="center" vertical="center"/>
    </xf>
    <xf numFmtId="49" fontId="5" fillId="24" borderId="87" xfId="0" applyNumberFormat="1" applyFont="1" applyFill="1" applyBorder="1" applyAlignment="1">
      <alignment horizontal="center" vertical="center"/>
    </xf>
    <xf numFmtId="49" fontId="5" fillId="24" borderId="88" xfId="0" applyNumberFormat="1" applyFont="1" applyFill="1" applyBorder="1" applyAlignment="1">
      <alignment horizontal="center" vertical="center"/>
    </xf>
    <xf numFmtId="49" fontId="5" fillId="24" borderId="69" xfId="0" applyNumberFormat="1" applyFont="1" applyFill="1" applyBorder="1" applyAlignment="1">
      <alignment horizontal="center" vertical="center"/>
    </xf>
    <xf numFmtId="49" fontId="5" fillId="24" borderId="89" xfId="0" applyNumberFormat="1" applyFont="1" applyFill="1" applyBorder="1" applyAlignment="1">
      <alignment horizontal="center" vertical="center"/>
    </xf>
    <xf numFmtId="49" fontId="5" fillId="24" borderId="71" xfId="0" applyNumberFormat="1" applyFont="1" applyFill="1" applyBorder="1" applyAlignment="1">
      <alignment horizontal="center" vertical="center"/>
    </xf>
    <xf numFmtId="49" fontId="7" fillId="24" borderId="69" xfId="0" applyNumberFormat="1" applyFont="1" applyFill="1" applyBorder="1" applyAlignment="1">
      <alignment horizontal="center" vertical="center"/>
    </xf>
    <xf numFmtId="49" fontId="7" fillId="24" borderId="87" xfId="0" applyNumberFormat="1" applyFont="1" applyFill="1" applyBorder="1" applyAlignment="1">
      <alignment horizontal="center" vertical="center"/>
    </xf>
    <xf numFmtId="49" fontId="7" fillId="24" borderId="88" xfId="0" applyNumberFormat="1" applyFont="1" applyFill="1" applyBorder="1" applyAlignment="1">
      <alignment horizontal="center" vertical="center"/>
    </xf>
    <xf numFmtId="49" fontId="7" fillId="24" borderId="89" xfId="0" applyNumberFormat="1" applyFont="1" applyFill="1" applyBorder="1" applyAlignment="1">
      <alignment horizontal="center" vertical="center"/>
    </xf>
    <xf numFmtId="0" fontId="1" fillId="24" borderId="11" xfId="0" applyFont="1" applyFill="1" applyBorder="1" applyAlignment="1">
      <alignment horizontal="center"/>
    </xf>
    <xf numFmtId="0" fontId="5" fillId="0" borderId="85" xfId="0" applyFont="1" applyBorder="1" applyAlignment="1">
      <alignment horizontal="centerContinuous" vertical="center"/>
    </xf>
    <xf numFmtId="0" fontId="5" fillId="0" borderId="70" xfId="0" applyFont="1" applyBorder="1" applyAlignment="1">
      <alignment horizontal="centerContinuous" vertical="center"/>
    </xf>
    <xf numFmtId="0" fontId="5" fillId="0" borderId="95" xfId="0" applyFont="1" applyBorder="1" applyAlignment="1">
      <alignment horizontal="centerContinuous" vertical="center" wrapText="1"/>
    </xf>
    <xf numFmtId="0" fontId="5" fillId="0" borderId="95" xfId="0" applyFont="1" applyBorder="1" applyAlignment="1">
      <alignment horizontal="centerContinuous" vertical="center"/>
    </xf>
    <xf numFmtId="0" fontId="1" fillId="0" borderId="73" xfId="0" applyFont="1" applyBorder="1" applyAlignment="1">
      <alignment vertical="top"/>
    </xf>
    <xf numFmtId="0" fontId="13" fillId="0" borderId="73" xfId="0" applyFont="1" applyBorder="1" applyAlignment="1">
      <alignment vertical="top"/>
    </xf>
    <xf numFmtId="0" fontId="1" fillId="0" borderId="11" xfId="0" applyFont="1" applyBorder="1" applyAlignment="1">
      <alignment horizontal="centerContinuous"/>
    </xf>
    <xf numFmtId="0" fontId="1" fillId="0" borderId="78" xfId="0" applyFont="1" applyBorder="1" applyAlignment="1">
      <alignment horizontal="center"/>
    </xf>
    <xf numFmtId="0" fontId="13" fillId="0" borderId="78" xfId="0" applyFont="1" applyBorder="1" applyAlignment="1">
      <alignment horizontal="center"/>
    </xf>
    <xf numFmtId="0" fontId="1" fillId="0" borderId="78" xfId="0" applyFont="1" applyBorder="1"/>
    <xf numFmtId="0" fontId="13" fillId="0" borderId="0" xfId="0" applyFont="1"/>
    <xf numFmtId="0" fontId="13" fillId="0" borderId="43" xfId="0" applyFont="1" applyBorder="1" applyAlignment="1">
      <alignment horizontal="center"/>
    </xf>
    <xf numFmtId="0" fontId="1" fillId="0" borderId="43" xfId="0" applyFont="1" applyBorder="1"/>
    <xf numFmtId="0" fontId="13" fillId="0" borderId="43" xfId="0" applyFont="1" applyBorder="1"/>
    <xf numFmtId="0" fontId="1" fillId="0" borderId="79" xfId="0" applyFont="1" applyBorder="1" applyAlignment="1">
      <alignment horizontal="center"/>
    </xf>
    <xf numFmtId="0" fontId="1" fillId="0" borderId="79" xfId="0" applyFont="1" applyBorder="1"/>
    <xf numFmtId="0" fontId="13" fillId="0" borderId="70" xfId="0" applyFont="1" applyBorder="1" applyAlignment="1">
      <alignment horizontal="center"/>
    </xf>
    <xf numFmtId="0" fontId="1" fillId="0" borderId="70" xfId="0" applyFont="1" applyBorder="1"/>
    <xf numFmtId="0" fontId="13" fillId="0" borderId="79" xfId="0" applyFont="1" applyBorder="1"/>
    <xf numFmtId="0" fontId="1" fillId="0" borderId="0" xfId="0" applyFont="1" applyAlignment="1">
      <alignment horizontal="left"/>
    </xf>
    <xf numFmtId="0" fontId="13" fillId="0" borderId="11" xfId="0" applyFont="1" applyBorder="1" applyAlignment="1">
      <alignment horizontal="center"/>
    </xf>
    <xf numFmtId="0" fontId="1" fillId="0" borderId="0" xfId="0" applyFont="1" applyAlignment="1">
      <alignment horizontal="left" indent="1"/>
    </xf>
    <xf numFmtId="0" fontId="1" fillId="0" borderId="75" xfId="0" applyFont="1" applyBorder="1" applyAlignment="1">
      <alignment horizontal="left" indent="1"/>
    </xf>
    <xf numFmtId="0" fontId="0" fillId="0" borderId="75" xfId="0" applyBorder="1"/>
    <xf numFmtId="49" fontId="1" fillId="27" borderId="16" xfId="0" applyNumberFormat="1" applyFont="1" applyFill="1" applyBorder="1" applyAlignment="1">
      <alignment horizontal="center" vertical="center"/>
    </xf>
    <xf numFmtId="0" fontId="6" fillId="0" borderId="76" xfId="0" applyFont="1" applyBorder="1" applyAlignment="1">
      <alignment horizontal="centerContinuous" vertical="top"/>
    </xf>
    <xf numFmtId="189" fontId="1" fillId="0" borderId="42" xfId="0" applyNumberFormat="1" applyFont="1" applyBorder="1" applyAlignment="1">
      <alignment horizontal="center"/>
    </xf>
    <xf numFmtId="189" fontId="5" fillId="0" borderId="31" xfId="0" applyNumberFormat="1" applyFont="1" applyBorder="1" applyAlignment="1">
      <alignment horizontal="center"/>
    </xf>
    <xf numFmtId="0" fontId="1" fillId="0" borderId="78" xfId="0" applyFont="1" applyBorder="1" applyAlignment="1">
      <alignment vertical="top"/>
    </xf>
    <xf numFmtId="0" fontId="6" fillId="0" borderId="71" xfId="0" applyFont="1" applyBorder="1" applyAlignment="1">
      <alignment horizontal="left"/>
    </xf>
    <xf numFmtId="0" fontId="5" fillId="0" borderId="96" xfId="0" applyFont="1" applyBorder="1"/>
    <xf numFmtId="49" fontId="1" fillId="0" borderId="60" xfId="0" applyNumberFormat="1" applyFont="1" applyBorder="1" applyAlignment="1">
      <alignment horizontal="center" vertical="center"/>
    </xf>
    <xf numFmtId="1" fontId="5" fillId="0" borderId="97" xfId="0" applyNumberFormat="1" applyFont="1" applyBorder="1" applyAlignment="1">
      <alignment horizontal="center" vertical="center"/>
    </xf>
    <xf numFmtId="187" fontId="5" fillId="0" borderId="98" xfId="0" applyNumberFormat="1" applyFont="1" applyBorder="1" applyAlignment="1">
      <alignment horizontal="center" vertical="center"/>
    </xf>
    <xf numFmtId="1" fontId="5" fillId="0" borderId="99" xfId="0" applyNumberFormat="1" applyFont="1" applyBorder="1" applyAlignment="1">
      <alignment horizontal="center" vertical="center"/>
    </xf>
    <xf numFmtId="0" fontId="5" fillId="0" borderId="99" xfId="0" applyFont="1" applyBorder="1" applyAlignment="1">
      <alignment horizontal="center" vertical="center"/>
    </xf>
    <xf numFmtId="0" fontId="5" fillId="0" borderId="97" xfId="0" applyFont="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98" xfId="0" applyFont="1" applyBorder="1" applyAlignment="1">
      <alignment horizontal="center" vertical="center"/>
    </xf>
    <xf numFmtId="49" fontId="35" fillId="0" borderId="14" xfId="0" applyNumberFormat="1" applyFont="1" applyBorder="1" applyAlignment="1">
      <alignment horizontal="center" vertical="center"/>
    </xf>
    <xf numFmtId="49" fontId="1" fillId="0" borderId="35" xfId="0" applyNumberFormat="1" applyFont="1" applyBorder="1" applyAlignment="1">
      <alignment horizontal="center" vertical="center"/>
    </xf>
    <xf numFmtId="0" fontId="5" fillId="0" borderId="102" xfId="0" applyFont="1" applyBorder="1"/>
    <xf numFmtId="1" fontId="5" fillId="0" borderId="45" xfId="0" applyNumberFormat="1" applyFont="1" applyBorder="1" applyAlignment="1">
      <alignment horizontal="center" vertical="center"/>
    </xf>
    <xf numFmtId="187" fontId="5" fillId="0" borderId="46" xfId="0" applyNumberFormat="1" applyFont="1" applyBorder="1" applyAlignment="1">
      <alignment horizontal="center" vertical="center"/>
    </xf>
    <xf numFmtId="1" fontId="5" fillId="0" borderId="47" xfId="0" applyNumberFormat="1" applyFont="1" applyBorder="1" applyAlignment="1">
      <alignment horizontal="center" vertical="center"/>
    </xf>
    <xf numFmtId="1" fontId="5" fillId="0" borderId="48" xfId="0" applyNumberFormat="1"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104" xfId="0" applyFont="1" applyBorder="1"/>
    <xf numFmtId="0" fontId="5" fillId="0" borderId="103" xfId="0" applyFont="1" applyBorder="1"/>
    <xf numFmtId="49" fontId="5" fillId="0" borderId="105" xfId="0" applyNumberFormat="1" applyFont="1" applyBorder="1" applyAlignment="1">
      <alignment horizontal="center" vertical="center"/>
    </xf>
    <xf numFmtId="49" fontId="5" fillId="0" borderId="106" xfId="0" applyNumberFormat="1" applyFont="1" applyBorder="1" applyAlignment="1">
      <alignment horizontal="center" vertical="center"/>
    </xf>
    <xf numFmtId="49" fontId="5" fillId="0" borderId="107" xfId="0" applyNumberFormat="1" applyFont="1" applyBorder="1" applyAlignment="1">
      <alignment horizontal="center" vertical="center"/>
    </xf>
    <xf numFmtId="49" fontId="5" fillId="0" borderId="108" xfId="0" applyNumberFormat="1" applyFont="1" applyBorder="1" applyAlignment="1">
      <alignment horizontal="center" vertical="center"/>
    </xf>
    <xf numFmtId="49" fontId="5" fillId="0" borderId="109" xfId="0" applyNumberFormat="1" applyFont="1" applyBorder="1" applyAlignment="1">
      <alignment horizontal="center" vertical="center"/>
    </xf>
    <xf numFmtId="0" fontId="0" fillId="0" borderId="0" xfId="0" applyAlignment="1">
      <alignment vertical="top"/>
    </xf>
    <xf numFmtId="0" fontId="0" fillId="28" borderId="0" xfId="0" applyFill="1" applyAlignment="1">
      <alignment vertical="top"/>
    </xf>
    <xf numFmtId="0" fontId="0" fillId="0" borderId="0" xfId="0" applyAlignment="1">
      <alignment vertical="center"/>
    </xf>
    <xf numFmtId="0" fontId="1" fillId="0" borderId="0" xfId="0" applyFont="1" applyAlignment="1">
      <alignment wrapText="1"/>
    </xf>
    <xf numFmtId="0" fontId="0" fillId="0" borderId="0" xfId="0" applyAlignment="1">
      <alignment wrapText="1"/>
    </xf>
    <xf numFmtId="0" fontId="1" fillId="0" borderId="0" xfId="0" applyFont="1" applyAlignment="1">
      <alignment vertical="center"/>
    </xf>
    <xf numFmtId="0" fontId="37" fillId="0" borderId="0" xfId="0" applyFont="1" applyAlignment="1">
      <alignment vertical="center"/>
    </xf>
    <xf numFmtId="0" fontId="2" fillId="27" borderId="0" xfId="0" applyFont="1" applyFill="1" applyAlignment="1">
      <alignment vertical="top"/>
    </xf>
    <xf numFmtId="0" fontId="0" fillId="27" borderId="0" xfId="0" applyFill="1" applyAlignment="1">
      <alignment vertical="top"/>
    </xf>
    <xf numFmtId="0" fontId="38" fillId="0" borderId="0" xfId="0" applyFont="1" applyAlignment="1">
      <alignment vertical="center"/>
    </xf>
    <xf numFmtId="0" fontId="38" fillId="28" borderId="0" xfId="0" applyFont="1" applyFill="1" applyAlignment="1">
      <alignment vertical="center"/>
    </xf>
    <xf numFmtId="0" fontId="2" fillId="0" borderId="0" xfId="0" applyFont="1" applyAlignment="1">
      <alignment vertical="center"/>
    </xf>
    <xf numFmtId="0" fontId="39" fillId="0" borderId="0" xfId="42" applyAlignment="1">
      <alignment vertical="center"/>
    </xf>
    <xf numFmtId="0" fontId="1"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1" fillId="0" borderId="73" xfId="0" applyFont="1" applyBorder="1" applyAlignment="1">
      <alignment wrapText="1"/>
    </xf>
    <xf numFmtId="0" fontId="0" fillId="0" borderId="73" xfId="0" applyBorder="1" applyAlignment="1">
      <alignment wrapText="1"/>
    </xf>
    <xf numFmtId="0" fontId="0" fillId="0" borderId="79" xfId="0" applyBorder="1" applyAlignment="1">
      <alignment wrapText="1"/>
    </xf>
    <xf numFmtId="0" fontId="1" fillId="0" borderId="78" xfId="0" applyFont="1" applyBorder="1" applyAlignment="1">
      <alignment wrapText="1"/>
    </xf>
    <xf numFmtId="0" fontId="0" fillId="0" borderId="78" xfId="0" applyBorder="1" applyAlignment="1">
      <alignment wrapText="1"/>
    </xf>
    <xf numFmtId="0" fontId="1" fillId="27" borderId="73" xfId="0" applyFont="1" applyFill="1" applyBorder="1" applyAlignment="1">
      <alignment vertical="center" wrapText="1"/>
    </xf>
    <xf numFmtId="0" fontId="0" fillId="0" borderId="73" xfId="0" applyBorder="1" applyAlignment="1">
      <alignment vertical="center"/>
    </xf>
    <xf numFmtId="0" fontId="0" fillId="0" borderId="0" xfId="0" applyAlignment="1">
      <alignment vertical="center"/>
    </xf>
    <xf numFmtId="0" fontId="0" fillId="0" borderId="75" xfId="0" applyBorder="1" applyAlignment="1">
      <alignment wrapText="1"/>
    </xf>
    <xf numFmtId="0" fontId="2" fillId="0" borderId="10" xfId="0" applyFont="1" applyBorder="1" applyAlignment="1">
      <alignment horizontal="left"/>
    </xf>
    <xf numFmtId="0" fontId="1" fillId="0" borderId="0" xfId="0" quotePrefix="1" applyFont="1" applyAlignment="1">
      <alignment horizontal="left" wrapText="1"/>
    </xf>
    <xf numFmtId="0" fontId="5" fillId="0" borderId="23" xfId="0" applyFont="1" applyBorder="1"/>
    <xf numFmtId="0" fontId="5" fillId="0" borderId="74" xfId="0" applyFont="1" applyBorder="1"/>
    <xf numFmtId="0" fontId="5" fillId="0" borderId="29" xfId="0" applyFont="1" applyBorder="1"/>
    <xf numFmtId="0" fontId="5" fillId="0" borderId="66"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56" xfId="0" applyFont="1" applyBorder="1"/>
    <xf numFmtId="0" fontId="5" fillId="0" borderId="91" xfId="0" applyFont="1" applyBorder="1"/>
    <xf numFmtId="0" fontId="5" fillId="0" borderId="92" xfId="0" applyFont="1" applyBorder="1"/>
    <xf numFmtId="0" fontId="5" fillId="0" borderId="22" xfId="0" applyFont="1" applyBorder="1"/>
    <xf numFmtId="0" fontId="0" fillId="0" borderId="72" xfId="0" applyBorder="1"/>
    <xf numFmtId="0" fontId="0" fillId="0" borderId="27" xfId="0" applyBorder="1"/>
    <xf numFmtId="0" fontId="5" fillId="0" borderId="75" xfId="0" applyFont="1" applyBorder="1"/>
    <xf numFmtId="0" fontId="5" fillId="0" borderId="28" xfId="0" applyFont="1" applyBorder="1"/>
    <xf numFmtId="0" fontId="5" fillId="0" borderId="20" xfId="0" applyFont="1" applyBorder="1"/>
    <xf numFmtId="0" fontId="5" fillId="0" borderId="58" xfId="0" applyFont="1" applyBorder="1"/>
    <xf numFmtId="0" fontId="5" fillId="0" borderId="25" xfId="0" applyFont="1" applyBorder="1"/>
    <xf numFmtId="0" fontId="5" fillId="0" borderId="47" xfId="0" applyFont="1" applyBorder="1"/>
    <xf numFmtId="0" fontId="1" fillId="0" borderId="75" xfId="0" applyFont="1" applyBorder="1"/>
    <xf numFmtId="0" fontId="1" fillId="0" borderId="28" xfId="0" applyFont="1" applyBorder="1"/>
    <xf numFmtId="0" fontId="5" fillId="0" borderId="72" xfId="0" applyFont="1" applyBorder="1"/>
    <xf numFmtId="0" fontId="5" fillId="0" borderId="27" xfId="0" applyFont="1" applyBorder="1"/>
    <xf numFmtId="0" fontId="6" fillId="0" borderId="75" xfId="0" applyFont="1" applyBorder="1"/>
    <xf numFmtId="0" fontId="0" fillId="0" borderId="75" xfId="0" applyBorder="1"/>
    <xf numFmtId="0" fontId="0" fillId="0" borderId="28" xfId="0" applyBorder="1"/>
    <xf numFmtId="0" fontId="6" fillId="0" borderId="58" xfId="0" applyFont="1" applyBorder="1"/>
    <xf numFmtId="0" fontId="0" fillId="0" borderId="58" xfId="0" applyBorder="1"/>
    <xf numFmtId="0" fontId="0" fillId="0" borderId="25" xfId="0" applyBorder="1"/>
    <xf numFmtId="0" fontId="1" fillId="0" borderId="93" xfId="0" applyFont="1" applyBorder="1"/>
    <xf numFmtId="0" fontId="1" fillId="0" borderId="94" xfId="0" applyFont="1" applyBorder="1"/>
    <xf numFmtId="0" fontId="1" fillId="0" borderId="58" xfId="0" applyFont="1" applyBorder="1"/>
    <xf numFmtId="0" fontId="1" fillId="0" borderId="25" xfId="0" applyFont="1" applyBorder="1"/>
    <xf numFmtId="0" fontId="1" fillId="0" borderId="0" xfId="0" applyFont="1"/>
    <xf numFmtId="0" fontId="0" fillId="0" borderId="0" xfId="0"/>
    <xf numFmtId="0" fontId="2" fillId="0" borderId="0" xfId="0" applyFont="1"/>
    <xf numFmtId="0" fontId="1" fillId="0" borderId="0" xfId="0" applyFont="1" applyAlignment="1">
      <alignment wrapText="1"/>
    </xf>
    <xf numFmtId="0" fontId="0" fillId="0" borderId="0" xfId="0" applyAlignment="1">
      <alignment wrapText="1"/>
    </xf>
    <xf numFmtId="0" fontId="1" fillId="27" borderId="0" xfId="0" applyFont="1" applyFill="1" applyAlignment="1">
      <alignment wrapText="1"/>
    </xf>
    <xf numFmtId="0" fontId="0" fillId="27" borderId="0" xfId="0" applyFill="1" applyAlignment="1">
      <alignmen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428625</xdr:colOff>
      <xdr:row>0</xdr:row>
      <xdr:rowOff>28575</xdr:rowOff>
    </xdr:from>
    <xdr:to>
      <xdr:col>0</xdr:col>
      <xdr:colOff>600075</xdr:colOff>
      <xdr:row>0</xdr:row>
      <xdr:rowOff>200025</xdr:rowOff>
    </xdr:to>
    <xdr:sp macro="" textlink="">
      <xdr:nvSpPr>
        <xdr:cNvPr id="6601" name="Rectangle 457">
          <a:extLst>
            <a:ext uri="{FF2B5EF4-FFF2-40B4-BE49-F238E27FC236}">
              <a16:creationId xmlns:a16="http://schemas.microsoft.com/office/drawing/2014/main" id="{00000000-0008-0000-0000-0000C9190000}"/>
            </a:ext>
          </a:extLst>
        </xdr:cNvPr>
        <xdr:cNvSpPr>
          <a:spLocks noChangeArrowheads="1"/>
        </xdr:cNvSpPr>
      </xdr:nvSpPr>
      <xdr:spPr bwMode="auto">
        <a:xfrm>
          <a:off x="428625" y="28575"/>
          <a:ext cx="171450" cy="171450"/>
        </a:xfrm>
        <a:prstGeom prst="rect">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428625</xdr:colOff>
      <xdr:row>0</xdr:row>
      <xdr:rowOff>28575</xdr:rowOff>
    </xdr:from>
    <xdr:to>
      <xdr:col>0</xdr:col>
      <xdr:colOff>600075</xdr:colOff>
      <xdr:row>0</xdr:row>
      <xdr:rowOff>200025</xdr:rowOff>
    </xdr:to>
    <xdr:sp macro="" textlink="">
      <xdr:nvSpPr>
        <xdr:cNvPr id="2" name="Rectangle 457">
          <a:extLst>
            <a:ext uri="{FF2B5EF4-FFF2-40B4-BE49-F238E27FC236}">
              <a16:creationId xmlns:a16="http://schemas.microsoft.com/office/drawing/2014/main" id="{22FC3BB9-656F-4EDB-A844-64239D0B9A81}"/>
            </a:ext>
          </a:extLst>
        </xdr:cNvPr>
        <xdr:cNvSpPr>
          <a:spLocks noChangeArrowheads="1"/>
        </xdr:cNvSpPr>
      </xdr:nvSpPr>
      <xdr:spPr bwMode="auto">
        <a:xfrm>
          <a:off x="428625" y="28575"/>
          <a:ext cx="171450" cy="171450"/>
        </a:xfrm>
        <a:prstGeom prst="rect">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download.asa.or.th/03media/04law/cpa/mb/pb68-smp.pdf"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156"/>
  <sheetViews>
    <sheetView showGridLines="0" zoomScaleNormal="100" workbookViewId="0">
      <pane xSplit="4" ySplit="6" topLeftCell="E7" activePane="bottomRight" state="frozen"/>
      <selection pane="topRight" activeCell="E1" sqref="E1"/>
      <selection pane="bottomLeft" activeCell="A8" sqref="A8"/>
      <selection pane="bottomRight" activeCell="B1" sqref="B1"/>
    </sheetView>
  </sheetViews>
  <sheetFormatPr defaultRowHeight="12.75"/>
  <cols>
    <col min="1" max="1" width="10.42578125" style="2" customWidth="1"/>
    <col min="2" max="2" width="20.85546875" style="15" customWidth="1"/>
    <col min="3" max="3" width="8.42578125" style="15" customWidth="1"/>
    <col min="4" max="4" width="14.85546875" style="15" customWidth="1"/>
    <col min="5" max="5" width="7.85546875" style="14" bestFit="1" customWidth="1"/>
    <col min="6" max="6" width="9" style="14" customWidth="1"/>
    <col min="7" max="7" width="8.140625" style="14" bestFit="1" customWidth="1"/>
    <col min="8" max="8" width="11.42578125" style="14" bestFit="1" customWidth="1"/>
    <col min="9" max="9" width="9.5703125" style="14" bestFit="1" customWidth="1"/>
    <col min="10" max="10" width="11.85546875" style="14" bestFit="1" customWidth="1"/>
    <col min="11" max="11" width="8.85546875" style="14" bestFit="1" customWidth="1"/>
    <col min="12" max="12" width="15.5703125" style="14" bestFit="1" customWidth="1"/>
    <col min="13" max="14" width="8.85546875" style="14" bestFit="1" customWidth="1"/>
    <col min="15" max="16" width="9.85546875" style="14" customWidth="1"/>
    <col min="17" max="17" width="12.42578125" style="14" bestFit="1" customWidth="1"/>
    <col min="18" max="18" width="14.5703125" style="14" bestFit="1" customWidth="1"/>
    <col min="19" max="19" width="9.28515625" style="14" customWidth="1"/>
    <col min="20" max="20" width="9.85546875" style="14" customWidth="1"/>
    <col min="21" max="21" width="7.85546875" style="14" bestFit="1" customWidth="1"/>
    <col min="22" max="22" width="13" style="14" customWidth="1"/>
    <col min="23" max="24" width="7.85546875" style="14" customWidth="1"/>
    <col min="25" max="26" width="7.85546875" style="14" bestFit="1" customWidth="1"/>
    <col min="27" max="27" width="13.5703125" style="14" customWidth="1"/>
    <col min="28" max="16384" width="9.140625" style="15"/>
  </cols>
  <sheetData>
    <row r="1" spans="1:27" ht="18.95" customHeight="1">
      <c r="A1" s="28"/>
      <c r="B1" s="7" t="s">
        <v>54</v>
      </c>
      <c r="C1" s="7"/>
      <c r="D1" s="7"/>
      <c r="X1" s="30"/>
      <c r="Y1" s="30"/>
      <c r="Z1" s="30"/>
      <c r="AA1" s="32">
        <v>45891</v>
      </c>
    </row>
    <row r="2" spans="1:27" ht="13.5" thickBot="1">
      <c r="A2" s="9"/>
      <c r="B2" s="1"/>
      <c r="C2" s="1"/>
      <c r="D2" s="1"/>
    </row>
    <row r="3" spans="1:27" ht="25.5" customHeight="1">
      <c r="A3" s="34"/>
      <c r="B3" s="35"/>
      <c r="C3" s="36"/>
      <c r="D3" s="36"/>
      <c r="E3" s="37" t="s">
        <v>21</v>
      </c>
      <c r="F3" s="38"/>
      <c r="G3" s="38"/>
      <c r="H3" s="38"/>
      <c r="I3" s="37" t="s">
        <v>23</v>
      </c>
      <c r="J3" s="38"/>
      <c r="K3" s="37" t="s">
        <v>24</v>
      </c>
      <c r="L3" s="39"/>
      <c r="M3" s="37" t="s">
        <v>26</v>
      </c>
      <c r="N3" s="38"/>
      <c r="O3" s="38"/>
      <c r="P3" s="38"/>
      <c r="Q3" s="39"/>
      <c r="R3" s="37" t="s">
        <v>28</v>
      </c>
      <c r="S3" s="40"/>
      <c r="T3" s="40" t="s">
        <v>56</v>
      </c>
      <c r="U3" s="41" t="s">
        <v>41</v>
      </c>
      <c r="V3" s="42" t="s">
        <v>50</v>
      </c>
      <c r="W3" s="43" t="s">
        <v>29</v>
      </c>
      <c r="X3" s="44"/>
      <c r="Y3" s="44"/>
      <c r="Z3" s="45"/>
      <c r="AA3" s="42" t="s">
        <v>49</v>
      </c>
    </row>
    <row r="4" spans="1:27" s="16" customFormat="1" ht="25.5" customHeight="1">
      <c r="A4" s="361" t="s">
        <v>271</v>
      </c>
      <c r="B4" s="47"/>
      <c r="C4" s="48"/>
      <c r="D4" s="48"/>
      <c r="E4" s="336" t="s">
        <v>22</v>
      </c>
      <c r="F4" s="337"/>
      <c r="G4" s="337"/>
      <c r="H4" s="337"/>
      <c r="I4" s="58" t="s">
        <v>228</v>
      </c>
      <c r="J4" s="59"/>
      <c r="K4" s="58" t="s">
        <v>25</v>
      </c>
      <c r="L4" s="338"/>
      <c r="M4" s="58" t="s">
        <v>185</v>
      </c>
      <c r="N4" s="337"/>
      <c r="O4" s="337"/>
      <c r="P4" s="337"/>
      <c r="Q4" s="339"/>
      <c r="R4" s="58" t="s">
        <v>229</v>
      </c>
      <c r="S4" s="60"/>
      <c r="T4" s="59" t="s">
        <v>184</v>
      </c>
      <c r="U4" s="56" t="s">
        <v>40</v>
      </c>
      <c r="V4" s="57" t="s">
        <v>183</v>
      </c>
      <c r="W4" s="58" t="s">
        <v>31</v>
      </c>
      <c r="X4" s="59"/>
      <c r="Y4" s="59"/>
      <c r="Z4" s="60"/>
      <c r="AA4" s="57" t="s">
        <v>30</v>
      </c>
    </row>
    <row r="5" spans="1:27" hidden="1">
      <c r="B5" s="2"/>
      <c r="C5" s="2"/>
      <c r="D5" s="2"/>
      <c r="E5" s="2"/>
      <c r="F5" s="2"/>
      <c r="G5" s="2"/>
      <c r="H5" s="2"/>
      <c r="I5" s="2"/>
      <c r="J5" s="2"/>
      <c r="K5" s="2"/>
      <c r="L5" s="2"/>
      <c r="M5" s="2"/>
      <c r="N5" s="2"/>
      <c r="O5" s="2"/>
      <c r="P5" s="2"/>
      <c r="Q5" s="2"/>
      <c r="R5" s="2"/>
      <c r="S5" s="2"/>
      <c r="T5" s="2"/>
      <c r="U5" s="2"/>
      <c r="V5" s="2"/>
      <c r="W5" s="2"/>
      <c r="X5" s="2"/>
      <c r="Y5" s="2"/>
      <c r="Z5" s="2"/>
      <c r="AA5" s="61"/>
    </row>
    <row r="6" spans="1:27" ht="15.75" thickBot="1">
      <c r="A6" s="363" t="s">
        <v>272</v>
      </c>
      <c r="B6" s="365" t="s">
        <v>263</v>
      </c>
      <c r="C6" s="365" t="s">
        <v>200</v>
      </c>
      <c r="D6" s="362" t="s">
        <v>264</v>
      </c>
      <c r="E6" s="63" t="s">
        <v>0</v>
      </c>
      <c r="F6" s="5" t="s">
        <v>1</v>
      </c>
      <c r="G6" s="5" t="s">
        <v>2</v>
      </c>
      <c r="H6" s="8" t="s">
        <v>3</v>
      </c>
      <c r="I6" s="4" t="s">
        <v>4</v>
      </c>
      <c r="J6" s="8" t="s">
        <v>5</v>
      </c>
      <c r="K6" s="4" t="s">
        <v>6</v>
      </c>
      <c r="L6" s="6" t="s">
        <v>7</v>
      </c>
      <c r="M6" s="4" t="s">
        <v>8</v>
      </c>
      <c r="N6" s="5" t="s">
        <v>9</v>
      </c>
      <c r="O6" s="5" t="s">
        <v>10</v>
      </c>
      <c r="P6" s="5" t="s">
        <v>11</v>
      </c>
      <c r="Q6" s="6" t="s">
        <v>55</v>
      </c>
      <c r="R6" s="4" t="s">
        <v>12</v>
      </c>
      <c r="S6" s="5" t="s">
        <v>13</v>
      </c>
      <c r="T6" s="5" t="s">
        <v>14</v>
      </c>
      <c r="U6" s="5" t="s">
        <v>44</v>
      </c>
      <c r="V6" s="6" t="s">
        <v>57</v>
      </c>
      <c r="W6" s="4" t="s">
        <v>15</v>
      </c>
      <c r="X6" s="5" t="s">
        <v>16</v>
      </c>
      <c r="Y6" s="5" t="s">
        <v>17</v>
      </c>
      <c r="Z6" s="5" t="s">
        <v>58</v>
      </c>
      <c r="AA6" s="6" t="s">
        <v>59</v>
      </c>
    </row>
    <row r="7" spans="1:27" ht="13.5" customHeight="1">
      <c r="A7" s="425" t="s">
        <v>38</v>
      </c>
      <c r="B7" s="65" t="s">
        <v>38</v>
      </c>
      <c r="C7" s="65"/>
      <c r="D7" s="66"/>
      <c r="E7" s="119">
        <v>3</v>
      </c>
      <c r="F7" s="120">
        <v>3</v>
      </c>
      <c r="G7" s="120">
        <v>3</v>
      </c>
      <c r="H7" s="121">
        <v>3</v>
      </c>
      <c r="I7" s="122">
        <v>3</v>
      </c>
      <c r="J7" s="123">
        <v>3</v>
      </c>
      <c r="K7" s="124">
        <v>3</v>
      </c>
      <c r="L7" s="123">
        <v>3</v>
      </c>
      <c r="M7" s="124">
        <v>3</v>
      </c>
      <c r="N7" s="125">
        <v>3</v>
      </c>
      <c r="O7" s="125">
        <v>3</v>
      </c>
      <c r="P7" s="125">
        <v>3</v>
      </c>
      <c r="Q7" s="123">
        <v>3</v>
      </c>
      <c r="R7" s="124">
        <v>3</v>
      </c>
      <c r="S7" s="126"/>
      <c r="T7" s="126">
        <v>3</v>
      </c>
      <c r="U7" s="125">
        <v>3</v>
      </c>
      <c r="V7" s="123">
        <v>3</v>
      </c>
      <c r="W7" s="127" t="s">
        <v>20</v>
      </c>
      <c r="X7" s="128">
        <v>3</v>
      </c>
      <c r="Y7" s="128">
        <v>3</v>
      </c>
      <c r="Z7" s="128">
        <v>3</v>
      </c>
      <c r="AA7" s="121" t="s">
        <v>20</v>
      </c>
    </row>
    <row r="8" spans="1:27" ht="13.5" customHeight="1" thickBot="1">
      <c r="A8" s="427"/>
      <c r="B8" s="65" t="s">
        <v>61</v>
      </c>
      <c r="C8" s="65"/>
      <c r="D8" s="66"/>
      <c r="E8" s="129"/>
      <c r="F8" s="130"/>
      <c r="G8" s="130"/>
      <c r="H8" s="131"/>
      <c r="I8" s="132"/>
      <c r="J8" s="131"/>
      <c r="K8" s="132"/>
      <c r="L8" s="131"/>
      <c r="M8" s="132"/>
      <c r="N8" s="130"/>
      <c r="O8" s="130"/>
      <c r="P8" s="130"/>
      <c r="Q8" s="131"/>
      <c r="R8" s="226" t="s">
        <v>20</v>
      </c>
      <c r="S8" s="224"/>
      <c r="T8" s="209" t="s">
        <v>20</v>
      </c>
      <c r="U8" s="209" t="s">
        <v>20</v>
      </c>
      <c r="V8" s="211" t="s">
        <v>20</v>
      </c>
      <c r="W8" s="127" t="s">
        <v>20</v>
      </c>
      <c r="X8" s="130"/>
      <c r="Y8" s="130"/>
      <c r="Z8" s="130"/>
      <c r="AA8" s="121" t="s">
        <v>20</v>
      </c>
    </row>
    <row r="9" spans="1:27" ht="13.5" customHeight="1">
      <c r="A9" s="425" t="s">
        <v>63</v>
      </c>
      <c r="B9" s="431" t="s">
        <v>69</v>
      </c>
      <c r="C9" s="442"/>
      <c r="D9" s="443"/>
      <c r="E9" s="133" t="s">
        <v>20</v>
      </c>
      <c r="F9" s="134" t="s">
        <v>20</v>
      </c>
      <c r="G9" s="134" t="s">
        <v>20</v>
      </c>
      <c r="H9" s="135" t="s">
        <v>20</v>
      </c>
      <c r="I9" s="133" t="s">
        <v>20</v>
      </c>
      <c r="J9" s="135" t="s">
        <v>20</v>
      </c>
      <c r="K9" s="133" t="s">
        <v>20</v>
      </c>
      <c r="L9" s="135" t="s">
        <v>20</v>
      </c>
      <c r="M9" s="133" t="s">
        <v>20</v>
      </c>
      <c r="N9" s="134" t="s">
        <v>20</v>
      </c>
      <c r="O9" s="134" t="s">
        <v>20</v>
      </c>
      <c r="P9" s="134" t="s">
        <v>20</v>
      </c>
      <c r="Q9" s="135" t="s">
        <v>20</v>
      </c>
      <c r="R9" s="133" t="s">
        <v>20</v>
      </c>
      <c r="S9" s="133"/>
      <c r="T9" s="134" t="s">
        <v>20</v>
      </c>
      <c r="U9" s="134" t="s">
        <v>20</v>
      </c>
      <c r="V9" s="135" t="s">
        <v>20</v>
      </c>
      <c r="W9" s="133" t="s">
        <v>20</v>
      </c>
      <c r="X9" s="136">
        <v>2</v>
      </c>
      <c r="Y9" s="134" t="s">
        <v>20</v>
      </c>
      <c r="Z9" s="136">
        <v>2</v>
      </c>
      <c r="AA9" s="135" t="s">
        <v>20</v>
      </c>
    </row>
    <row r="10" spans="1:27" ht="13.5" customHeight="1" thickBot="1">
      <c r="A10" s="426"/>
      <c r="B10" s="72" t="s">
        <v>70</v>
      </c>
      <c r="C10" s="73"/>
      <c r="D10" s="74"/>
      <c r="E10" s="137"/>
      <c r="F10" s="138"/>
      <c r="G10" s="138"/>
      <c r="H10" s="139"/>
      <c r="I10" s="137"/>
      <c r="J10" s="139"/>
      <c r="K10" s="137"/>
      <c r="L10" s="139"/>
      <c r="M10" s="137" t="s">
        <v>20</v>
      </c>
      <c r="N10" s="140" t="s">
        <v>20</v>
      </c>
      <c r="O10" s="140" t="s">
        <v>20</v>
      </c>
      <c r="P10" s="140" t="s">
        <v>20</v>
      </c>
      <c r="Q10" s="139" t="s">
        <v>20</v>
      </c>
      <c r="R10" s="137"/>
      <c r="S10" s="137"/>
      <c r="T10" s="141"/>
      <c r="U10" s="140"/>
      <c r="V10" s="139"/>
      <c r="W10" s="137"/>
      <c r="X10" s="140"/>
      <c r="Y10" s="140"/>
      <c r="Z10" s="140"/>
      <c r="AA10" s="139" t="s">
        <v>20</v>
      </c>
    </row>
    <row r="11" spans="1:27" ht="13.5" customHeight="1">
      <c r="A11" s="426"/>
      <c r="B11" s="439" t="s">
        <v>243</v>
      </c>
      <c r="C11" s="440"/>
      <c r="D11" s="441"/>
      <c r="E11" s="142" t="s">
        <v>20</v>
      </c>
      <c r="F11" s="117" t="s">
        <v>20</v>
      </c>
      <c r="G11" s="117" t="s">
        <v>20</v>
      </c>
      <c r="H11" s="143" t="s">
        <v>20</v>
      </c>
      <c r="I11" s="142" t="s">
        <v>20</v>
      </c>
      <c r="J11" s="143" t="s">
        <v>20</v>
      </c>
      <c r="K11" s="142" t="s">
        <v>20</v>
      </c>
      <c r="L11" s="143" t="s">
        <v>20</v>
      </c>
      <c r="M11" s="142" t="s">
        <v>20</v>
      </c>
      <c r="N11" s="144" t="s">
        <v>20</v>
      </c>
      <c r="O11" s="144" t="s">
        <v>20</v>
      </c>
      <c r="P11" s="144" t="s">
        <v>20</v>
      </c>
      <c r="Q11" s="143" t="s">
        <v>20</v>
      </c>
      <c r="R11" s="145" t="s">
        <v>20</v>
      </c>
      <c r="S11" s="142"/>
      <c r="T11" s="146" t="s">
        <v>20</v>
      </c>
      <c r="U11" s="144" t="s">
        <v>20</v>
      </c>
      <c r="V11" s="144" t="s">
        <v>20</v>
      </c>
      <c r="W11" s="145" t="s">
        <v>20</v>
      </c>
      <c r="X11" s="144" t="s">
        <v>20</v>
      </c>
      <c r="Y11" s="144" t="s">
        <v>20</v>
      </c>
      <c r="Z11" s="144" t="s">
        <v>20</v>
      </c>
      <c r="AA11" s="143" t="s">
        <v>20</v>
      </c>
    </row>
    <row r="12" spans="1:27" ht="13.5" customHeight="1" thickBot="1">
      <c r="A12" s="426"/>
      <c r="B12" s="76" t="s">
        <v>39</v>
      </c>
      <c r="C12" s="77"/>
      <c r="D12" s="78"/>
      <c r="E12" s="142"/>
      <c r="F12" s="117"/>
      <c r="G12" s="117"/>
      <c r="H12" s="144"/>
      <c r="I12" s="145"/>
      <c r="J12" s="144"/>
      <c r="K12" s="145"/>
      <c r="L12" s="144"/>
      <c r="M12" s="145" t="s">
        <v>20</v>
      </c>
      <c r="N12" s="144" t="s">
        <v>20</v>
      </c>
      <c r="O12" s="144" t="s">
        <v>20</v>
      </c>
      <c r="P12" s="144" t="s">
        <v>20</v>
      </c>
      <c r="Q12" s="143" t="s">
        <v>20</v>
      </c>
      <c r="R12" s="145"/>
      <c r="S12" s="142"/>
      <c r="T12" s="144" t="s">
        <v>20</v>
      </c>
      <c r="U12" s="144"/>
      <c r="V12" s="144"/>
      <c r="W12" s="145"/>
      <c r="X12" s="144"/>
      <c r="Y12" s="144"/>
      <c r="Z12" s="144"/>
      <c r="AA12" s="143" t="s">
        <v>20</v>
      </c>
    </row>
    <row r="13" spans="1:27" ht="13.5" customHeight="1">
      <c r="A13" s="79"/>
      <c r="B13" s="442" t="s">
        <v>45</v>
      </c>
      <c r="C13" s="442"/>
      <c r="D13" s="443"/>
      <c r="E13" s="133" t="s">
        <v>20</v>
      </c>
      <c r="F13" s="134" t="s">
        <v>20</v>
      </c>
      <c r="G13" s="134" t="s">
        <v>20</v>
      </c>
      <c r="H13" s="136" t="s">
        <v>20</v>
      </c>
      <c r="I13" s="147" t="s">
        <v>20</v>
      </c>
      <c r="J13" s="136" t="s">
        <v>20</v>
      </c>
      <c r="K13" s="147" t="s">
        <v>20</v>
      </c>
      <c r="L13" s="136" t="s">
        <v>20</v>
      </c>
      <c r="M13" s="147" t="s">
        <v>20</v>
      </c>
      <c r="N13" s="136" t="s">
        <v>20</v>
      </c>
      <c r="O13" s="136" t="s">
        <v>20</v>
      </c>
      <c r="P13" s="136" t="s">
        <v>20</v>
      </c>
      <c r="Q13" s="136" t="s">
        <v>20</v>
      </c>
      <c r="R13" s="147" t="s">
        <v>20</v>
      </c>
      <c r="S13" s="133" t="s">
        <v>20</v>
      </c>
      <c r="T13" s="133" t="s">
        <v>20</v>
      </c>
      <c r="U13" s="134" t="s">
        <v>20</v>
      </c>
      <c r="V13" s="148" t="s">
        <v>20</v>
      </c>
      <c r="W13" s="147" t="s">
        <v>20</v>
      </c>
      <c r="X13" s="134"/>
      <c r="Y13" s="136"/>
      <c r="Z13" s="136"/>
      <c r="AA13" s="135" t="s">
        <v>20</v>
      </c>
    </row>
    <row r="14" spans="1:27" ht="13.5" customHeight="1">
      <c r="A14" s="81"/>
      <c r="B14" s="437" t="s">
        <v>60</v>
      </c>
      <c r="C14" s="437"/>
      <c r="D14" s="438"/>
      <c r="E14" s="149" t="s">
        <v>20</v>
      </c>
      <c r="F14" s="118" t="s">
        <v>20</v>
      </c>
      <c r="G14" s="118" t="s">
        <v>20</v>
      </c>
      <c r="H14" s="150" t="s">
        <v>20</v>
      </c>
      <c r="I14" s="151" t="s">
        <v>20</v>
      </c>
      <c r="J14" s="150" t="s">
        <v>20</v>
      </c>
      <c r="K14" s="151" t="s">
        <v>20</v>
      </c>
      <c r="L14" s="150" t="s">
        <v>20</v>
      </c>
      <c r="M14" s="151" t="s">
        <v>20</v>
      </c>
      <c r="N14" s="150" t="s">
        <v>20</v>
      </c>
      <c r="O14" s="150" t="s">
        <v>20</v>
      </c>
      <c r="P14" s="150" t="s">
        <v>20</v>
      </c>
      <c r="Q14" s="150" t="s">
        <v>20</v>
      </c>
      <c r="R14" s="151" t="s">
        <v>20</v>
      </c>
      <c r="S14" s="149" t="s">
        <v>20</v>
      </c>
      <c r="T14" s="152"/>
      <c r="U14" s="118" t="s">
        <v>20</v>
      </c>
      <c r="V14" s="153" t="s">
        <v>20</v>
      </c>
      <c r="W14" s="151" t="s">
        <v>20</v>
      </c>
      <c r="X14" s="118" t="s">
        <v>20</v>
      </c>
      <c r="Y14" s="150" t="s">
        <v>20</v>
      </c>
      <c r="Z14" s="150" t="s">
        <v>20</v>
      </c>
      <c r="AA14" s="153" t="s">
        <v>20</v>
      </c>
    </row>
    <row r="15" spans="1:27" ht="13.5" customHeight="1" thickBot="1">
      <c r="A15" s="89"/>
      <c r="B15" s="423" t="s">
        <v>19</v>
      </c>
      <c r="C15" s="423"/>
      <c r="D15" s="424"/>
      <c r="E15" s="137">
        <v>4</v>
      </c>
      <c r="F15" s="138">
        <v>4</v>
      </c>
      <c r="G15" s="138">
        <v>4</v>
      </c>
      <c r="H15" s="140">
        <v>4</v>
      </c>
      <c r="I15" s="154">
        <v>4</v>
      </c>
      <c r="J15" s="140">
        <v>4</v>
      </c>
      <c r="K15" s="154">
        <v>4</v>
      </c>
      <c r="L15" s="140">
        <v>4</v>
      </c>
      <c r="M15" s="154">
        <v>4</v>
      </c>
      <c r="N15" s="140">
        <v>4</v>
      </c>
      <c r="O15" s="140">
        <v>4</v>
      </c>
      <c r="P15" s="140">
        <v>4</v>
      </c>
      <c r="Q15" s="140">
        <v>4</v>
      </c>
      <c r="R15" s="154">
        <v>4</v>
      </c>
      <c r="S15" s="138">
        <v>4</v>
      </c>
      <c r="T15" s="140" t="s">
        <v>20</v>
      </c>
      <c r="U15" s="140">
        <v>4</v>
      </c>
      <c r="V15" s="138">
        <v>4</v>
      </c>
      <c r="W15" s="154">
        <v>4</v>
      </c>
      <c r="X15" s="138">
        <v>4</v>
      </c>
      <c r="Y15" s="140">
        <v>4</v>
      </c>
      <c r="Z15" s="140">
        <v>4</v>
      </c>
      <c r="AA15" s="139">
        <v>4</v>
      </c>
    </row>
    <row r="16" spans="1:27" ht="13.5" customHeight="1">
      <c r="A16" s="425" t="s">
        <v>18</v>
      </c>
      <c r="B16" s="90" t="s">
        <v>18</v>
      </c>
      <c r="C16" s="199" t="s">
        <v>33</v>
      </c>
      <c r="D16" s="193"/>
      <c r="E16" s="149" t="s">
        <v>20</v>
      </c>
      <c r="F16" s="117" t="s">
        <v>186</v>
      </c>
      <c r="G16" s="117" t="s">
        <v>186</v>
      </c>
      <c r="H16" s="190" t="s">
        <v>195</v>
      </c>
      <c r="I16" s="191" t="s">
        <v>196</v>
      </c>
      <c r="J16" s="190" t="s">
        <v>189</v>
      </c>
      <c r="K16" s="191" t="s">
        <v>188</v>
      </c>
      <c r="L16" s="190" t="s">
        <v>188</v>
      </c>
      <c r="M16" s="191" t="s">
        <v>193</v>
      </c>
      <c r="N16" s="117" t="s">
        <v>193</v>
      </c>
      <c r="O16" s="142" t="s">
        <v>193</v>
      </c>
      <c r="P16" s="146" t="s">
        <v>193</v>
      </c>
      <c r="Q16" s="190" t="s">
        <v>193</v>
      </c>
      <c r="R16" s="191" t="s">
        <v>186</v>
      </c>
      <c r="S16" s="190" t="s">
        <v>20</v>
      </c>
      <c r="T16" s="190" t="s">
        <v>20</v>
      </c>
      <c r="U16" s="190" t="s">
        <v>20</v>
      </c>
      <c r="V16" s="190" t="s">
        <v>186</v>
      </c>
      <c r="W16" s="191" t="s">
        <v>20</v>
      </c>
      <c r="X16" s="190" t="s">
        <v>186</v>
      </c>
      <c r="Y16" s="190" t="s">
        <v>198</v>
      </c>
      <c r="Z16" s="190" t="s">
        <v>198</v>
      </c>
      <c r="AA16" s="192" t="s">
        <v>20</v>
      </c>
    </row>
    <row r="17" spans="1:27" ht="13.5" customHeight="1">
      <c r="A17" s="426"/>
      <c r="B17" s="90" t="s">
        <v>262</v>
      </c>
      <c r="C17" s="90"/>
      <c r="D17" s="193"/>
      <c r="E17" s="149" t="s">
        <v>186</v>
      </c>
      <c r="F17" s="298"/>
      <c r="G17" s="298"/>
      <c r="H17" s="298"/>
      <c r="I17" s="299"/>
      <c r="J17" s="298"/>
      <c r="K17" s="299"/>
      <c r="L17" s="298"/>
      <c r="M17" s="299"/>
      <c r="N17" s="298"/>
      <c r="O17" s="298"/>
      <c r="P17" s="298"/>
      <c r="Q17" s="298"/>
      <c r="R17" s="299"/>
      <c r="S17" s="298"/>
      <c r="T17" s="298"/>
      <c r="U17" s="298"/>
      <c r="V17" s="298"/>
      <c r="W17" s="299"/>
      <c r="X17" s="298"/>
      <c r="Y17" s="298"/>
      <c r="Z17" s="298"/>
      <c r="AA17" s="301"/>
    </row>
    <row r="18" spans="1:27" ht="13.5" customHeight="1">
      <c r="A18" s="426"/>
      <c r="B18" s="90" t="s">
        <v>18</v>
      </c>
      <c r="C18" s="199" t="s">
        <v>36</v>
      </c>
      <c r="D18" s="193"/>
      <c r="E18" s="298"/>
      <c r="F18" s="298"/>
      <c r="G18" s="298"/>
      <c r="H18" s="298"/>
      <c r="I18" s="300"/>
      <c r="J18" s="298"/>
      <c r="K18" s="300"/>
      <c r="L18" s="298"/>
      <c r="M18" s="300"/>
      <c r="N18" s="302"/>
      <c r="O18" s="303"/>
      <c r="P18" s="304"/>
      <c r="Q18" s="298"/>
      <c r="R18" s="191" t="s">
        <v>196</v>
      </c>
      <c r="S18" s="298"/>
      <c r="T18" s="298"/>
      <c r="U18" s="298"/>
      <c r="V18" s="298"/>
      <c r="W18" s="300"/>
      <c r="X18" s="298"/>
      <c r="Y18" s="298"/>
      <c r="Z18" s="298"/>
      <c r="AA18" s="305"/>
    </row>
    <row r="19" spans="1:27" ht="13.5" customHeight="1">
      <c r="A19" s="426"/>
      <c r="B19" s="90" t="s">
        <v>18</v>
      </c>
      <c r="C19" s="199" t="s">
        <v>35</v>
      </c>
      <c r="D19" s="193"/>
      <c r="E19" s="306"/>
      <c r="F19" s="190" t="s">
        <v>195</v>
      </c>
      <c r="G19" s="144" t="s">
        <v>195</v>
      </c>
      <c r="H19" s="190" t="s">
        <v>187</v>
      </c>
      <c r="I19" s="191" t="s">
        <v>189</v>
      </c>
      <c r="J19" s="190" t="s">
        <v>191</v>
      </c>
      <c r="K19" s="300"/>
      <c r="L19" s="298"/>
      <c r="M19" s="300"/>
      <c r="N19" s="302"/>
      <c r="O19" s="303"/>
      <c r="P19" s="304"/>
      <c r="Q19" s="298"/>
      <c r="R19" s="300"/>
      <c r="S19" s="298"/>
      <c r="T19" s="298"/>
      <c r="U19" s="298"/>
      <c r="V19" s="190" t="s">
        <v>196</v>
      </c>
      <c r="W19" s="300"/>
      <c r="X19" s="190" t="s">
        <v>196</v>
      </c>
      <c r="Y19" s="298"/>
      <c r="Z19" s="190" t="s">
        <v>186</v>
      </c>
      <c r="AA19" s="305"/>
    </row>
    <row r="20" spans="1:27" ht="13.5" customHeight="1">
      <c r="A20" s="426"/>
      <c r="B20" s="90" t="s">
        <v>18</v>
      </c>
      <c r="C20" s="199" t="s">
        <v>94</v>
      </c>
      <c r="D20" s="193"/>
      <c r="E20" s="306"/>
      <c r="F20" s="298"/>
      <c r="G20" s="298"/>
      <c r="H20" s="298"/>
      <c r="I20" s="300"/>
      <c r="J20" s="298"/>
      <c r="K20" s="191" t="s">
        <v>190</v>
      </c>
      <c r="L20" s="190" t="s">
        <v>193</v>
      </c>
      <c r="M20" s="300"/>
      <c r="N20" s="302"/>
      <c r="O20" s="303"/>
      <c r="P20" s="304"/>
      <c r="Q20" s="298"/>
      <c r="R20" s="191" t="s">
        <v>189</v>
      </c>
      <c r="S20" s="298"/>
      <c r="T20" s="298"/>
      <c r="U20" s="298"/>
      <c r="V20" s="298"/>
      <c r="W20" s="300"/>
      <c r="X20" s="298"/>
      <c r="Y20" s="298"/>
      <c r="Z20" s="298"/>
      <c r="AA20" s="305"/>
    </row>
    <row r="21" spans="1:27" ht="13.5" customHeight="1">
      <c r="A21" s="426"/>
      <c r="B21" s="90" t="s">
        <v>18</v>
      </c>
      <c r="C21" s="199" t="s">
        <v>96</v>
      </c>
      <c r="D21" s="193"/>
      <c r="E21" s="306"/>
      <c r="F21" s="298"/>
      <c r="G21" s="144" t="s">
        <v>191</v>
      </c>
      <c r="H21" s="190" t="s">
        <v>188</v>
      </c>
      <c r="I21" s="191" t="s">
        <v>190</v>
      </c>
      <c r="J21" s="190" t="s">
        <v>193</v>
      </c>
      <c r="K21" s="191" t="s">
        <v>193</v>
      </c>
      <c r="L21" s="298"/>
      <c r="M21" s="300"/>
      <c r="N21" s="302"/>
      <c r="O21" s="303"/>
      <c r="P21" s="304"/>
      <c r="Q21" s="298"/>
      <c r="R21" s="191" t="s">
        <v>188</v>
      </c>
      <c r="S21" s="298"/>
      <c r="T21" s="298"/>
      <c r="U21" s="298"/>
      <c r="V21" s="298"/>
      <c r="W21" s="300"/>
      <c r="X21" s="298"/>
      <c r="Y21" s="298"/>
      <c r="Z21" s="298"/>
      <c r="AA21" s="305"/>
    </row>
    <row r="22" spans="1:27" ht="13.5" customHeight="1">
      <c r="A22" s="426"/>
      <c r="B22" s="90" t="s">
        <v>18</v>
      </c>
      <c r="C22" s="199" t="s">
        <v>95</v>
      </c>
      <c r="D22" s="193"/>
      <c r="E22" s="306"/>
      <c r="F22" s="298"/>
      <c r="G22" s="298"/>
      <c r="H22" s="298"/>
      <c r="I22" s="300"/>
      <c r="J22" s="298"/>
      <c r="K22" s="300"/>
      <c r="L22" s="144" t="s">
        <v>193</v>
      </c>
      <c r="M22" s="300"/>
      <c r="N22" s="302"/>
      <c r="O22" s="303"/>
      <c r="P22" s="304"/>
      <c r="Q22" s="298"/>
      <c r="R22" s="300"/>
      <c r="S22" s="298"/>
      <c r="T22" s="298"/>
      <c r="U22" s="298"/>
      <c r="V22" s="298"/>
      <c r="W22" s="300"/>
      <c r="X22" s="298"/>
      <c r="Y22" s="298"/>
      <c r="Z22" s="298"/>
      <c r="AA22" s="305"/>
    </row>
    <row r="23" spans="1:27" ht="13.5" customHeight="1">
      <c r="A23" s="426"/>
      <c r="B23" s="90" t="s">
        <v>18</v>
      </c>
      <c r="C23" s="199" t="s">
        <v>133</v>
      </c>
      <c r="D23" s="193"/>
      <c r="E23" s="306"/>
      <c r="F23" s="298"/>
      <c r="G23" s="298"/>
      <c r="H23" s="190" t="s">
        <v>188</v>
      </c>
      <c r="I23" s="300"/>
      <c r="J23" s="190" t="s">
        <v>190</v>
      </c>
      <c r="K23" s="300"/>
      <c r="L23" s="144" t="s">
        <v>193</v>
      </c>
      <c r="M23" s="300"/>
      <c r="N23" s="302"/>
      <c r="O23" s="303"/>
      <c r="P23" s="304"/>
      <c r="Q23" s="298"/>
      <c r="R23" s="191" t="s">
        <v>190</v>
      </c>
      <c r="S23" s="298"/>
      <c r="T23" s="298"/>
      <c r="U23" s="298"/>
      <c r="V23" s="190" t="s">
        <v>188</v>
      </c>
      <c r="W23" s="300"/>
      <c r="X23" s="298"/>
      <c r="Y23" s="298"/>
      <c r="Z23" s="298"/>
      <c r="AA23" s="305"/>
    </row>
    <row r="24" spans="1:27" ht="13.5" customHeight="1">
      <c r="A24" s="426"/>
      <c r="B24" s="90" t="s">
        <v>18</v>
      </c>
      <c r="C24" s="199" t="s">
        <v>141</v>
      </c>
      <c r="D24" s="193"/>
      <c r="E24" s="306"/>
      <c r="F24" s="144" t="s">
        <v>196</v>
      </c>
      <c r="G24" s="190" t="s">
        <v>187</v>
      </c>
      <c r="H24" s="190" t="s">
        <v>189</v>
      </c>
      <c r="I24" s="191" t="s">
        <v>191</v>
      </c>
      <c r="J24" s="190" t="s">
        <v>192</v>
      </c>
      <c r="K24" s="191" t="s">
        <v>194</v>
      </c>
      <c r="L24" s="190" t="s">
        <v>193</v>
      </c>
      <c r="M24" s="300"/>
      <c r="N24" s="302"/>
      <c r="O24" s="303"/>
      <c r="P24" s="304"/>
      <c r="Q24" s="298"/>
      <c r="R24" s="300"/>
      <c r="S24" s="298"/>
      <c r="T24" s="298"/>
      <c r="U24" s="298"/>
      <c r="V24" s="298"/>
      <c r="W24" s="300"/>
      <c r="X24" s="298"/>
      <c r="Y24" s="298"/>
      <c r="Z24" s="298"/>
      <c r="AA24" s="305"/>
    </row>
    <row r="25" spans="1:27" ht="13.5" customHeight="1">
      <c r="A25" s="426"/>
      <c r="B25" s="90" t="s">
        <v>18</v>
      </c>
      <c r="C25" s="199" t="s">
        <v>142</v>
      </c>
      <c r="D25" s="193"/>
      <c r="E25" s="306"/>
      <c r="F25" s="298"/>
      <c r="G25" s="298"/>
      <c r="H25" s="298"/>
      <c r="I25" s="300"/>
      <c r="J25" s="298"/>
      <c r="K25" s="300"/>
      <c r="L25" s="298"/>
      <c r="M25" s="300"/>
      <c r="N25" s="302"/>
      <c r="O25" s="303"/>
      <c r="P25" s="304"/>
      <c r="Q25" s="298"/>
      <c r="R25" s="191" t="s">
        <v>188</v>
      </c>
      <c r="S25" s="298"/>
      <c r="T25" s="298"/>
      <c r="U25" s="298"/>
      <c r="V25" s="190" t="s">
        <v>197</v>
      </c>
      <c r="W25" s="300"/>
      <c r="X25" s="298"/>
      <c r="Y25" s="298"/>
      <c r="Z25" s="298"/>
      <c r="AA25" s="305"/>
    </row>
    <row r="26" spans="1:27" ht="13.5" customHeight="1">
      <c r="A26" s="426"/>
      <c r="B26" s="90" t="s">
        <v>18</v>
      </c>
      <c r="C26" s="227" t="s">
        <v>131</v>
      </c>
      <c r="D26" s="225"/>
      <c r="E26" s="307"/>
      <c r="F26" s="308"/>
      <c r="G26" s="308"/>
      <c r="H26" s="308"/>
      <c r="I26" s="309"/>
      <c r="J26" s="308"/>
      <c r="K26" s="309"/>
      <c r="L26" s="308"/>
      <c r="M26" s="309"/>
      <c r="N26" s="310"/>
      <c r="O26" s="311"/>
      <c r="P26" s="312"/>
      <c r="Q26" s="308"/>
      <c r="R26" s="299"/>
      <c r="S26" s="308"/>
      <c r="T26" s="308"/>
      <c r="U26" s="308"/>
      <c r="V26" s="322"/>
      <c r="W26" s="309"/>
      <c r="X26" s="308"/>
      <c r="Y26" s="144" t="s">
        <v>189</v>
      </c>
      <c r="Z26" s="308"/>
      <c r="AA26" s="313"/>
    </row>
    <row r="27" spans="1:27" ht="13.5" customHeight="1" thickBot="1">
      <c r="A27" s="427"/>
      <c r="B27" s="72" t="s">
        <v>18</v>
      </c>
      <c r="C27" s="228" t="s">
        <v>134</v>
      </c>
      <c r="D27" s="194"/>
      <c r="E27" s="314"/>
      <c r="F27" s="315"/>
      <c r="G27" s="315"/>
      <c r="H27" s="315"/>
      <c r="I27" s="316"/>
      <c r="J27" s="315"/>
      <c r="K27" s="316"/>
      <c r="L27" s="315"/>
      <c r="M27" s="316"/>
      <c r="N27" s="317"/>
      <c r="O27" s="318"/>
      <c r="P27" s="319"/>
      <c r="Q27" s="315"/>
      <c r="R27" s="316"/>
      <c r="S27" s="315"/>
      <c r="T27" s="315"/>
      <c r="U27" s="315"/>
      <c r="V27" s="315"/>
      <c r="W27" s="316"/>
      <c r="X27" s="138" t="s">
        <v>189</v>
      </c>
      <c r="Y27" s="315"/>
      <c r="Z27" s="315"/>
      <c r="AA27" s="320"/>
    </row>
    <row r="28" spans="1:27" ht="13.5" customHeight="1">
      <c r="A28" s="425" t="s">
        <v>51</v>
      </c>
      <c r="B28" s="94" t="s">
        <v>51</v>
      </c>
      <c r="C28" s="201" t="s">
        <v>33</v>
      </c>
      <c r="D28" s="195"/>
      <c r="E28" s="133" t="s">
        <v>20</v>
      </c>
      <c r="F28" s="160" t="s">
        <v>20</v>
      </c>
      <c r="G28" s="160" t="s">
        <v>20</v>
      </c>
      <c r="H28" s="161" t="s">
        <v>20</v>
      </c>
      <c r="I28" s="162" t="s">
        <v>20</v>
      </c>
      <c r="J28" s="161" t="s">
        <v>20</v>
      </c>
      <c r="K28" s="162" t="s">
        <v>20</v>
      </c>
      <c r="L28" s="163" t="s">
        <v>20</v>
      </c>
      <c r="M28" s="207" t="s">
        <v>193</v>
      </c>
      <c r="N28" s="160" t="s">
        <v>197</v>
      </c>
      <c r="O28" s="205" t="s">
        <v>193</v>
      </c>
      <c r="P28" s="206" t="s">
        <v>193</v>
      </c>
      <c r="Q28" s="206" t="s">
        <v>193</v>
      </c>
      <c r="R28" s="162" t="s">
        <v>20</v>
      </c>
      <c r="S28" s="134" t="s">
        <v>20</v>
      </c>
      <c r="T28" s="134" t="s">
        <v>20</v>
      </c>
      <c r="U28" s="134" t="s">
        <v>20</v>
      </c>
      <c r="V28" s="135" t="s">
        <v>20</v>
      </c>
      <c r="W28" s="147" t="s">
        <v>20</v>
      </c>
      <c r="X28" s="134" t="s">
        <v>20</v>
      </c>
      <c r="Y28" s="136" t="s">
        <v>20</v>
      </c>
      <c r="Z28" s="136" t="s">
        <v>20</v>
      </c>
      <c r="AA28" s="135" t="s">
        <v>20</v>
      </c>
    </row>
    <row r="29" spans="1:27" ht="13.5" customHeight="1">
      <c r="A29" s="426"/>
      <c r="B29" s="76" t="s">
        <v>51</v>
      </c>
      <c r="C29" s="202" t="s">
        <v>35</v>
      </c>
      <c r="D29" s="196"/>
      <c r="E29" s="321"/>
      <c r="F29" s="322"/>
      <c r="G29" s="322"/>
      <c r="H29" s="150" t="s">
        <v>196</v>
      </c>
      <c r="I29" s="151" t="s">
        <v>196</v>
      </c>
      <c r="J29" s="150" t="s">
        <v>202</v>
      </c>
      <c r="K29" s="151" t="s">
        <v>189</v>
      </c>
      <c r="L29" s="153" t="s">
        <v>189</v>
      </c>
      <c r="M29" s="299"/>
      <c r="N29" s="322"/>
      <c r="O29" s="321"/>
      <c r="P29" s="323"/>
      <c r="Q29" s="324"/>
      <c r="R29" s="299"/>
      <c r="S29" s="322"/>
      <c r="T29" s="322"/>
      <c r="U29" s="322"/>
      <c r="V29" s="322"/>
      <c r="W29" s="299"/>
      <c r="X29" s="322"/>
      <c r="Y29" s="324"/>
      <c r="Z29" s="322"/>
      <c r="AA29" s="301"/>
    </row>
    <row r="30" spans="1:27" ht="13.5" customHeight="1">
      <c r="A30" s="426"/>
      <c r="B30" s="76" t="s">
        <v>51</v>
      </c>
      <c r="C30" s="202" t="s">
        <v>96</v>
      </c>
      <c r="D30" s="196"/>
      <c r="E30" s="321"/>
      <c r="F30" s="322"/>
      <c r="G30" s="322"/>
      <c r="H30" s="150" t="s">
        <v>189</v>
      </c>
      <c r="I30" s="151" t="s">
        <v>188</v>
      </c>
      <c r="J30" s="150" t="s">
        <v>193</v>
      </c>
      <c r="K30" s="151" t="s">
        <v>193</v>
      </c>
      <c r="L30" s="301"/>
      <c r="M30" s="299"/>
      <c r="N30" s="322"/>
      <c r="O30" s="321"/>
      <c r="P30" s="323"/>
      <c r="Q30" s="324"/>
      <c r="R30" s="299"/>
      <c r="S30" s="322"/>
      <c r="T30" s="322"/>
      <c r="U30" s="322"/>
      <c r="V30" s="322"/>
      <c r="W30" s="299"/>
      <c r="X30" s="322"/>
      <c r="Y30" s="324"/>
      <c r="Z30" s="322"/>
      <c r="AA30" s="301"/>
    </row>
    <row r="31" spans="1:27" ht="13.5" customHeight="1">
      <c r="A31" s="426"/>
      <c r="B31" s="76" t="s">
        <v>51</v>
      </c>
      <c r="C31" s="202" t="s">
        <v>95</v>
      </c>
      <c r="D31" s="196"/>
      <c r="E31" s="321"/>
      <c r="F31" s="322"/>
      <c r="G31" s="322"/>
      <c r="H31" s="298"/>
      <c r="I31" s="299"/>
      <c r="J31" s="324"/>
      <c r="K31" s="299"/>
      <c r="L31" s="153" t="s">
        <v>193</v>
      </c>
      <c r="M31" s="299"/>
      <c r="N31" s="322"/>
      <c r="O31" s="321"/>
      <c r="P31" s="323"/>
      <c r="Q31" s="324"/>
      <c r="R31" s="299"/>
      <c r="S31" s="322"/>
      <c r="T31" s="322"/>
      <c r="U31" s="322"/>
      <c r="V31" s="322"/>
      <c r="W31" s="299"/>
      <c r="X31" s="322"/>
      <c r="Y31" s="324"/>
      <c r="Z31" s="322"/>
      <c r="AA31" s="301"/>
    </row>
    <row r="32" spans="1:27" ht="13.5" customHeight="1">
      <c r="A32" s="426"/>
      <c r="B32" s="76" t="s">
        <v>51</v>
      </c>
      <c r="C32" s="202" t="s">
        <v>133</v>
      </c>
      <c r="D32" s="196"/>
      <c r="E32" s="321"/>
      <c r="F32" s="322"/>
      <c r="G32" s="322"/>
      <c r="H32" s="150" t="s">
        <v>189</v>
      </c>
      <c r="I32" s="299"/>
      <c r="J32" s="150" t="s">
        <v>203</v>
      </c>
      <c r="K32" s="299"/>
      <c r="L32" s="153" t="s">
        <v>193</v>
      </c>
      <c r="M32" s="299"/>
      <c r="N32" s="322"/>
      <c r="O32" s="321"/>
      <c r="P32" s="323"/>
      <c r="Q32" s="324"/>
      <c r="R32" s="360" t="s">
        <v>268</v>
      </c>
      <c r="S32" s="322"/>
      <c r="T32" s="322"/>
      <c r="U32" s="322"/>
      <c r="V32" s="118" t="s">
        <v>189</v>
      </c>
      <c r="W32" s="299"/>
      <c r="X32" s="322"/>
      <c r="Y32" s="324"/>
      <c r="Z32" s="322"/>
      <c r="AA32" s="301"/>
    </row>
    <row r="33" spans="1:28" ht="13.5" customHeight="1">
      <c r="A33" s="426"/>
      <c r="B33" s="76" t="s">
        <v>51</v>
      </c>
      <c r="C33" s="202" t="s">
        <v>141</v>
      </c>
      <c r="D33" s="196"/>
      <c r="E33" s="321"/>
      <c r="F33" s="322"/>
      <c r="G33" s="322"/>
      <c r="H33" s="150" t="s">
        <v>201</v>
      </c>
      <c r="I33" s="151" t="s">
        <v>204</v>
      </c>
      <c r="J33" s="150" t="s">
        <v>197</v>
      </c>
      <c r="K33" s="151" t="s">
        <v>191</v>
      </c>
      <c r="L33" s="153" t="s">
        <v>193</v>
      </c>
      <c r="M33" s="299"/>
      <c r="N33" s="322"/>
      <c r="O33" s="321"/>
      <c r="P33" s="323"/>
      <c r="Q33" s="324"/>
      <c r="R33" s="299"/>
      <c r="S33" s="322"/>
      <c r="T33" s="322"/>
      <c r="U33" s="322"/>
      <c r="V33" s="322"/>
      <c r="W33" s="299"/>
      <c r="X33" s="322"/>
      <c r="Y33" s="324"/>
      <c r="Z33" s="322"/>
      <c r="AA33" s="301"/>
    </row>
    <row r="34" spans="1:28" ht="13.5" customHeight="1">
      <c r="A34" s="426"/>
      <c r="B34" s="76" t="s">
        <v>51</v>
      </c>
      <c r="C34" s="202" t="s">
        <v>142</v>
      </c>
      <c r="D34" s="196"/>
      <c r="E34" s="321"/>
      <c r="F34" s="322"/>
      <c r="G34" s="322"/>
      <c r="H34" s="324"/>
      <c r="I34" s="299"/>
      <c r="J34" s="324"/>
      <c r="K34" s="299"/>
      <c r="L34" s="301"/>
      <c r="M34" s="299"/>
      <c r="N34" s="322"/>
      <c r="O34" s="321"/>
      <c r="P34" s="323"/>
      <c r="Q34" s="324"/>
      <c r="R34" s="151" t="s">
        <v>196</v>
      </c>
      <c r="S34" s="322"/>
      <c r="T34" s="322"/>
      <c r="U34" s="322"/>
      <c r="V34" s="118" t="s">
        <v>196</v>
      </c>
      <c r="W34" s="299"/>
      <c r="X34" s="322"/>
      <c r="Y34" s="324"/>
      <c r="Z34" s="322"/>
      <c r="AA34" s="301"/>
    </row>
    <row r="35" spans="1:28" ht="13.5" customHeight="1" thickBot="1">
      <c r="A35" s="427"/>
      <c r="B35" s="72" t="s">
        <v>51</v>
      </c>
      <c r="C35" s="200" t="s">
        <v>131</v>
      </c>
      <c r="D35" s="194"/>
      <c r="E35" s="318"/>
      <c r="F35" s="317"/>
      <c r="G35" s="317"/>
      <c r="H35" s="315"/>
      <c r="I35" s="316"/>
      <c r="J35" s="315"/>
      <c r="K35" s="316"/>
      <c r="L35" s="320"/>
      <c r="M35" s="316"/>
      <c r="N35" s="317"/>
      <c r="O35" s="318"/>
      <c r="P35" s="319"/>
      <c r="Q35" s="315"/>
      <c r="R35" s="316"/>
      <c r="S35" s="317"/>
      <c r="T35" s="317"/>
      <c r="U35" s="317"/>
      <c r="V35" s="317"/>
      <c r="W35" s="316"/>
      <c r="X35" s="317"/>
      <c r="Y35" s="140" t="s">
        <v>189</v>
      </c>
      <c r="Z35" s="317"/>
      <c r="AA35" s="320"/>
    </row>
    <row r="36" spans="1:28" s="2" customFormat="1" ht="13.5" customHeight="1">
      <c r="A36" s="425" t="s">
        <v>34</v>
      </c>
      <c r="B36" s="90" t="s">
        <v>46</v>
      </c>
      <c r="C36" s="90"/>
      <c r="D36" s="91"/>
      <c r="E36" s="142" t="s">
        <v>20</v>
      </c>
      <c r="F36" s="117" t="s">
        <v>20</v>
      </c>
      <c r="G36" s="117" t="s">
        <v>20</v>
      </c>
      <c r="H36" s="144" t="s">
        <v>20</v>
      </c>
      <c r="I36" s="145" t="s">
        <v>20</v>
      </c>
      <c r="J36" s="144" t="s">
        <v>20</v>
      </c>
      <c r="K36" s="145" t="s">
        <v>20</v>
      </c>
      <c r="L36" s="143" t="s">
        <v>20</v>
      </c>
      <c r="M36" s="145" t="s">
        <v>20</v>
      </c>
      <c r="N36" s="117" t="s">
        <v>20</v>
      </c>
      <c r="O36" s="142" t="s">
        <v>20</v>
      </c>
      <c r="P36" s="146" t="s">
        <v>20</v>
      </c>
      <c r="Q36" s="144" t="s">
        <v>20</v>
      </c>
      <c r="R36" s="145"/>
      <c r="S36" s="142"/>
      <c r="T36" s="142" t="s">
        <v>20</v>
      </c>
      <c r="U36" s="117" t="s">
        <v>20</v>
      </c>
      <c r="V36" s="143"/>
      <c r="W36" s="145" t="s">
        <v>20</v>
      </c>
      <c r="X36" s="117" t="s">
        <v>20</v>
      </c>
      <c r="Y36" s="144" t="s">
        <v>20</v>
      </c>
      <c r="Z36" s="144" t="s">
        <v>20</v>
      </c>
      <c r="AA36" s="143" t="s">
        <v>20</v>
      </c>
      <c r="AB36" s="15"/>
    </row>
    <row r="37" spans="1:28" s="2" customFormat="1" ht="13.5" customHeight="1">
      <c r="A37" s="426"/>
      <c r="B37" s="90" t="s">
        <v>140</v>
      </c>
      <c r="C37" s="90"/>
      <c r="D37" s="91"/>
      <c r="E37" s="142" t="s">
        <v>218</v>
      </c>
      <c r="F37" s="142" t="s">
        <v>218</v>
      </c>
      <c r="G37" s="142" t="s">
        <v>219</v>
      </c>
      <c r="H37" s="144"/>
      <c r="I37" s="145"/>
      <c r="J37" s="144"/>
      <c r="K37" s="145"/>
      <c r="L37" s="143"/>
      <c r="M37" s="145"/>
      <c r="N37" s="117"/>
      <c r="O37" s="142"/>
      <c r="P37" s="146"/>
      <c r="Q37" s="144"/>
      <c r="R37" s="145" t="s">
        <v>20</v>
      </c>
      <c r="S37" s="142" t="s">
        <v>20</v>
      </c>
      <c r="T37" s="142" t="s">
        <v>20</v>
      </c>
      <c r="U37" s="117" t="s">
        <v>20</v>
      </c>
      <c r="V37" s="143" t="s">
        <v>20</v>
      </c>
      <c r="W37" s="145" t="s">
        <v>20</v>
      </c>
      <c r="X37" s="117" t="s">
        <v>20</v>
      </c>
      <c r="Y37" s="144" t="s">
        <v>20</v>
      </c>
      <c r="Z37" s="144" t="s">
        <v>218</v>
      </c>
      <c r="AA37" s="143" t="s">
        <v>20</v>
      </c>
      <c r="AB37" s="15"/>
    </row>
    <row r="38" spans="1:28" ht="13.5" customHeight="1">
      <c r="A38" s="426"/>
      <c r="B38" s="90" t="s">
        <v>137</v>
      </c>
      <c r="C38" s="90"/>
      <c r="D38" s="91"/>
      <c r="E38" s="142"/>
      <c r="F38" s="117"/>
      <c r="G38" s="117"/>
      <c r="H38" s="144"/>
      <c r="I38" s="145"/>
      <c r="J38" s="144"/>
      <c r="K38" s="145"/>
      <c r="L38" s="143"/>
      <c r="M38" s="145"/>
      <c r="N38" s="117"/>
      <c r="O38" s="142"/>
      <c r="P38" s="146"/>
      <c r="Q38" s="144"/>
      <c r="R38" s="145" t="s">
        <v>20</v>
      </c>
      <c r="S38" s="142" t="s">
        <v>20</v>
      </c>
      <c r="T38" s="142" t="s">
        <v>20</v>
      </c>
      <c r="U38" s="117" t="s">
        <v>20</v>
      </c>
      <c r="V38" s="143" t="s">
        <v>20</v>
      </c>
      <c r="W38" s="145" t="s">
        <v>20</v>
      </c>
      <c r="X38" s="117" t="s">
        <v>20</v>
      </c>
      <c r="Y38" s="144" t="s">
        <v>20</v>
      </c>
      <c r="Z38" s="144" t="s">
        <v>138</v>
      </c>
      <c r="AA38" s="143" t="s">
        <v>20</v>
      </c>
    </row>
    <row r="39" spans="1:28" ht="13.5" customHeight="1" thickBot="1">
      <c r="A39" s="427"/>
      <c r="B39" s="95" t="s">
        <v>136</v>
      </c>
      <c r="C39" s="95"/>
      <c r="D39" s="96"/>
      <c r="E39" s="325"/>
      <c r="F39" s="326"/>
      <c r="G39" s="326"/>
      <c r="H39" s="327"/>
      <c r="I39" s="328"/>
      <c r="J39" s="327"/>
      <c r="K39" s="328"/>
      <c r="L39" s="329"/>
      <c r="M39" s="328"/>
      <c r="N39" s="326"/>
      <c r="O39" s="325"/>
      <c r="P39" s="330"/>
      <c r="Q39" s="327"/>
      <c r="R39" s="328"/>
      <c r="S39" s="325"/>
      <c r="T39" s="325"/>
      <c r="U39" s="326"/>
      <c r="V39" s="329"/>
      <c r="W39" s="328"/>
      <c r="X39" s="326"/>
      <c r="Y39" s="156" t="s">
        <v>138</v>
      </c>
      <c r="Z39" s="327"/>
      <c r="AA39" s="329"/>
    </row>
    <row r="40" spans="1:28" s="2" customFormat="1" ht="13.5" customHeight="1">
      <c r="A40" s="425" t="s">
        <v>37</v>
      </c>
      <c r="B40" s="67" t="s">
        <v>37</v>
      </c>
      <c r="C40" s="203" t="s">
        <v>33</v>
      </c>
      <c r="D40" s="198"/>
      <c r="E40" s="204" t="s">
        <v>186</v>
      </c>
      <c r="F40" s="205" t="s">
        <v>186</v>
      </c>
      <c r="G40" s="205" t="s">
        <v>186</v>
      </c>
      <c r="H40" s="206" t="s">
        <v>196</v>
      </c>
      <c r="I40" s="207" t="s">
        <v>189</v>
      </c>
      <c r="J40" s="206" t="s">
        <v>188</v>
      </c>
      <c r="K40" s="207"/>
      <c r="L40" s="208"/>
      <c r="M40" s="207" t="s">
        <v>188</v>
      </c>
      <c r="N40" s="205" t="s">
        <v>190</v>
      </c>
      <c r="O40" s="205" t="s">
        <v>193</v>
      </c>
      <c r="P40" s="206" t="s">
        <v>193</v>
      </c>
      <c r="Q40" s="206" t="s">
        <v>193</v>
      </c>
      <c r="R40" s="207" t="s">
        <v>186</v>
      </c>
      <c r="S40" s="205" t="s">
        <v>196</v>
      </c>
      <c r="T40" s="205" t="s">
        <v>198</v>
      </c>
      <c r="U40" s="205" t="s">
        <v>186</v>
      </c>
      <c r="V40" s="208" t="s">
        <v>186</v>
      </c>
      <c r="W40" s="291"/>
      <c r="X40" s="205" t="s">
        <v>198</v>
      </c>
      <c r="Y40" s="206" t="s">
        <v>198</v>
      </c>
      <c r="Z40" s="206" t="s">
        <v>198</v>
      </c>
      <c r="AA40" s="301"/>
      <c r="AB40" s="15"/>
    </row>
    <row r="41" spans="1:28" s="2" customFormat="1" ht="13.5" customHeight="1">
      <c r="A41" s="426"/>
      <c r="B41" s="90" t="s">
        <v>37</v>
      </c>
      <c r="C41" s="199" t="s">
        <v>35</v>
      </c>
      <c r="D41" s="193"/>
      <c r="E41" s="197" t="s">
        <v>196</v>
      </c>
      <c r="F41" s="209" t="s">
        <v>196</v>
      </c>
      <c r="G41" s="209" t="s">
        <v>196</v>
      </c>
      <c r="H41" s="210" t="s">
        <v>189</v>
      </c>
      <c r="I41" s="197" t="s">
        <v>188</v>
      </c>
      <c r="J41" s="210" t="s">
        <v>193</v>
      </c>
      <c r="K41" s="261"/>
      <c r="L41" s="283"/>
      <c r="M41" s="261"/>
      <c r="N41" s="282"/>
      <c r="O41" s="282"/>
      <c r="P41" s="283"/>
      <c r="Q41" s="283"/>
      <c r="R41" s="197" t="s">
        <v>196</v>
      </c>
      <c r="S41" s="282"/>
      <c r="T41" s="282"/>
      <c r="U41" s="282"/>
      <c r="V41" s="211" t="s">
        <v>196</v>
      </c>
      <c r="W41" s="261"/>
      <c r="X41" s="209" t="s">
        <v>186</v>
      </c>
      <c r="Y41" s="282"/>
      <c r="Z41" s="209" t="s">
        <v>186</v>
      </c>
      <c r="AA41" s="262"/>
      <c r="AB41" s="15"/>
    </row>
    <row r="42" spans="1:28" s="2" customFormat="1" ht="13.5" customHeight="1">
      <c r="A42" s="426"/>
      <c r="B42" s="90" t="s">
        <v>37</v>
      </c>
      <c r="C42" s="199" t="s">
        <v>96</v>
      </c>
      <c r="D42" s="193"/>
      <c r="E42" s="261"/>
      <c r="F42" s="282"/>
      <c r="G42" s="209" t="s">
        <v>191</v>
      </c>
      <c r="H42" s="210" t="s">
        <v>188</v>
      </c>
      <c r="I42" s="197" t="s">
        <v>193</v>
      </c>
      <c r="J42" s="283"/>
      <c r="K42" s="261"/>
      <c r="L42" s="283"/>
      <c r="M42" s="261"/>
      <c r="N42" s="282"/>
      <c r="O42" s="282"/>
      <c r="P42" s="283"/>
      <c r="Q42" s="283"/>
      <c r="R42" s="197" t="s">
        <v>188</v>
      </c>
      <c r="S42" s="282"/>
      <c r="T42" s="282"/>
      <c r="U42" s="282"/>
      <c r="V42" s="262"/>
      <c r="W42" s="261"/>
      <c r="X42" s="282"/>
      <c r="Y42" s="282"/>
      <c r="Z42" s="282"/>
      <c r="AA42" s="262"/>
      <c r="AB42" s="15"/>
    </row>
    <row r="43" spans="1:28" s="2" customFormat="1" ht="13.5" customHeight="1">
      <c r="A43" s="426"/>
      <c r="B43" s="90" t="s">
        <v>37</v>
      </c>
      <c r="C43" s="199" t="s">
        <v>133</v>
      </c>
      <c r="D43" s="193"/>
      <c r="E43" s="261"/>
      <c r="F43" s="282"/>
      <c r="G43" s="282"/>
      <c r="H43" s="210" t="s">
        <v>188</v>
      </c>
      <c r="I43" s="261"/>
      <c r="J43" s="210" t="s">
        <v>193</v>
      </c>
      <c r="K43" s="261"/>
      <c r="L43" s="283"/>
      <c r="M43" s="261"/>
      <c r="N43" s="282"/>
      <c r="O43" s="282"/>
      <c r="P43" s="283"/>
      <c r="Q43" s="283"/>
      <c r="R43" s="197" t="s">
        <v>190</v>
      </c>
      <c r="S43" s="282"/>
      <c r="T43" s="282"/>
      <c r="U43" s="282"/>
      <c r="V43" s="211" t="s">
        <v>188</v>
      </c>
      <c r="W43" s="261"/>
      <c r="X43" s="282"/>
      <c r="Y43" s="283"/>
      <c r="Z43" s="283"/>
      <c r="AA43" s="262"/>
      <c r="AB43" s="15"/>
    </row>
    <row r="44" spans="1:28" s="2" customFormat="1" ht="13.5" customHeight="1">
      <c r="A44" s="426"/>
      <c r="B44" s="90" t="s">
        <v>37</v>
      </c>
      <c r="C44" s="199" t="s">
        <v>141</v>
      </c>
      <c r="D44" s="193"/>
      <c r="E44" s="266"/>
      <c r="F44" s="212" t="s">
        <v>187</v>
      </c>
      <c r="G44" s="212" t="s">
        <v>189</v>
      </c>
      <c r="H44" s="213" t="s">
        <v>191</v>
      </c>
      <c r="I44" s="214" t="s">
        <v>190</v>
      </c>
      <c r="J44" s="213" t="s">
        <v>193</v>
      </c>
      <c r="K44" s="264"/>
      <c r="L44" s="260"/>
      <c r="M44" s="264"/>
      <c r="N44" s="265"/>
      <c r="O44" s="265"/>
      <c r="P44" s="260"/>
      <c r="Q44" s="260"/>
      <c r="R44" s="264"/>
      <c r="S44" s="265"/>
      <c r="T44" s="265"/>
      <c r="U44" s="265"/>
      <c r="V44" s="268"/>
      <c r="W44" s="264"/>
      <c r="X44" s="265"/>
      <c r="Y44" s="260"/>
      <c r="Z44" s="260"/>
      <c r="AA44" s="268"/>
      <c r="AB44" s="15"/>
    </row>
    <row r="45" spans="1:28" s="2" customFormat="1" ht="13.5" customHeight="1">
      <c r="A45" s="426"/>
      <c r="B45" s="90" t="s">
        <v>37</v>
      </c>
      <c r="C45" s="199" t="s">
        <v>142</v>
      </c>
      <c r="D45" s="193"/>
      <c r="E45" s="266"/>
      <c r="F45" s="265"/>
      <c r="G45" s="265"/>
      <c r="H45" s="260"/>
      <c r="I45" s="264"/>
      <c r="J45" s="260"/>
      <c r="K45" s="264"/>
      <c r="L45" s="260"/>
      <c r="M45" s="264"/>
      <c r="N45" s="265"/>
      <c r="O45" s="265"/>
      <c r="P45" s="260"/>
      <c r="Q45" s="260"/>
      <c r="R45" s="214" t="s">
        <v>188</v>
      </c>
      <c r="S45" s="265"/>
      <c r="T45" s="265"/>
      <c r="U45" s="265"/>
      <c r="V45" s="215" t="s">
        <v>197</v>
      </c>
      <c r="W45" s="264"/>
      <c r="X45" s="265"/>
      <c r="Y45" s="260"/>
      <c r="Z45" s="260"/>
      <c r="AA45" s="268"/>
      <c r="AB45" s="15"/>
    </row>
    <row r="46" spans="1:28" s="2" customFormat="1" ht="13.5" customHeight="1">
      <c r="A46" s="426"/>
      <c r="B46" s="90" t="s">
        <v>37</v>
      </c>
      <c r="C46" s="199" t="s">
        <v>143</v>
      </c>
      <c r="D46" s="193"/>
      <c r="E46" s="266"/>
      <c r="F46" s="212" t="s">
        <v>193</v>
      </c>
      <c r="G46" s="265"/>
      <c r="H46" s="213" t="s">
        <v>193</v>
      </c>
      <c r="I46" s="214" t="s">
        <v>193</v>
      </c>
      <c r="J46" s="213" t="s">
        <v>193</v>
      </c>
      <c r="K46" s="264"/>
      <c r="L46" s="260"/>
      <c r="M46" s="264"/>
      <c r="N46" s="265"/>
      <c r="O46" s="265"/>
      <c r="P46" s="260"/>
      <c r="Q46" s="260"/>
      <c r="R46" s="264"/>
      <c r="S46" s="265"/>
      <c r="T46" s="265"/>
      <c r="U46" s="265"/>
      <c r="V46" s="268"/>
      <c r="W46" s="264"/>
      <c r="X46" s="265"/>
      <c r="Y46" s="260"/>
      <c r="Z46" s="260"/>
      <c r="AA46" s="268"/>
      <c r="AB46" s="15"/>
    </row>
    <row r="47" spans="1:28" s="2" customFormat="1" ht="13.5" customHeight="1">
      <c r="A47" s="426"/>
      <c r="B47" s="90" t="s">
        <v>37</v>
      </c>
      <c r="C47" s="199" t="s">
        <v>131</v>
      </c>
      <c r="D47" s="193"/>
      <c r="E47" s="266"/>
      <c r="F47" s="265"/>
      <c r="G47" s="265"/>
      <c r="H47" s="260"/>
      <c r="I47" s="264"/>
      <c r="J47" s="260"/>
      <c r="K47" s="264"/>
      <c r="L47" s="260"/>
      <c r="M47" s="264"/>
      <c r="N47" s="265"/>
      <c r="O47" s="265"/>
      <c r="P47" s="260"/>
      <c r="Q47" s="260"/>
      <c r="R47" s="264"/>
      <c r="S47" s="265"/>
      <c r="T47" s="265"/>
      <c r="U47" s="265"/>
      <c r="V47" s="268"/>
      <c r="W47" s="264"/>
      <c r="X47" s="265"/>
      <c r="Y47" s="213" t="s">
        <v>189</v>
      </c>
      <c r="Z47" s="260"/>
      <c r="AA47" s="268"/>
      <c r="AB47" s="15"/>
    </row>
    <row r="48" spans="1:28" s="2" customFormat="1" ht="13.5" customHeight="1">
      <c r="A48" s="426"/>
      <c r="B48" s="90" t="s">
        <v>37</v>
      </c>
      <c r="C48" s="232" t="s">
        <v>134</v>
      </c>
      <c r="D48" s="193"/>
      <c r="E48" s="266"/>
      <c r="F48" s="265"/>
      <c r="G48" s="265"/>
      <c r="H48" s="260"/>
      <c r="I48" s="264"/>
      <c r="J48" s="260"/>
      <c r="K48" s="264"/>
      <c r="L48" s="260"/>
      <c r="M48" s="264"/>
      <c r="N48" s="265"/>
      <c r="O48" s="265"/>
      <c r="P48" s="260"/>
      <c r="Q48" s="260"/>
      <c r="R48" s="264"/>
      <c r="S48" s="265"/>
      <c r="T48" s="265"/>
      <c r="U48" s="265"/>
      <c r="V48" s="268"/>
      <c r="W48" s="264"/>
      <c r="X48" s="212" t="s">
        <v>196</v>
      </c>
      <c r="Y48" s="260"/>
      <c r="Z48" s="260"/>
      <c r="AA48" s="268"/>
      <c r="AB48" s="15"/>
    </row>
    <row r="49" spans="1:28" s="2" customFormat="1" ht="13.5" customHeight="1">
      <c r="A49" s="426"/>
      <c r="B49" s="90" t="s">
        <v>98</v>
      </c>
      <c r="C49" s="90"/>
      <c r="D49" s="91"/>
      <c r="E49" s="303"/>
      <c r="F49" s="302"/>
      <c r="G49" s="302"/>
      <c r="H49" s="298"/>
      <c r="I49" s="300"/>
      <c r="J49" s="298"/>
      <c r="K49" s="300"/>
      <c r="L49" s="298"/>
      <c r="M49" s="300"/>
      <c r="N49" s="302"/>
      <c r="O49" s="302"/>
      <c r="P49" s="298"/>
      <c r="Q49" s="298"/>
      <c r="R49" s="300"/>
      <c r="S49" s="302"/>
      <c r="T49" s="302"/>
      <c r="U49" s="302"/>
      <c r="V49" s="305"/>
      <c r="W49" s="145">
        <v>4</v>
      </c>
      <c r="X49" s="302"/>
      <c r="Y49" s="298"/>
      <c r="Z49" s="144" t="s">
        <v>220</v>
      </c>
      <c r="AA49" s="143" t="s">
        <v>20</v>
      </c>
      <c r="AB49" s="15"/>
    </row>
    <row r="50" spans="1:28" s="2" customFormat="1" ht="13.5" customHeight="1">
      <c r="A50" s="426"/>
      <c r="B50" s="90" t="s">
        <v>248</v>
      </c>
      <c r="C50" s="90"/>
      <c r="D50" s="91"/>
      <c r="E50" s="303"/>
      <c r="F50" s="302"/>
      <c r="G50" s="302"/>
      <c r="H50" s="298"/>
      <c r="I50" s="300"/>
      <c r="J50" s="298"/>
      <c r="K50" s="300"/>
      <c r="L50" s="298"/>
      <c r="M50" s="300"/>
      <c r="N50" s="302"/>
      <c r="O50" s="302"/>
      <c r="P50" s="298"/>
      <c r="Q50" s="298"/>
      <c r="R50" s="300"/>
      <c r="S50" s="302"/>
      <c r="T50" s="302"/>
      <c r="U50" s="302"/>
      <c r="V50" s="305"/>
      <c r="W50" s="145" t="s">
        <v>198</v>
      </c>
      <c r="X50" s="302"/>
      <c r="Y50" s="298"/>
      <c r="Z50" s="298"/>
      <c r="AA50" s="143" t="s">
        <v>205</v>
      </c>
      <c r="AB50" s="15"/>
    </row>
    <row r="51" spans="1:28" s="2" customFormat="1" ht="13.5" customHeight="1">
      <c r="A51" s="426"/>
      <c r="B51" s="90" t="s">
        <v>249</v>
      </c>
      <c r="C51" s="90"/>
      <c r="D51" s="91"/>
      <c r="E51" s="303"/>
      <c r="F51" s="302"/>
      <c r="G51" s="302"/>
      <c r="H51" s="298"/>
      <c r="I51" s="300"/>
      <c r="J51" s="298"/>
      <c r="K51" s="300"/>
      <c r="L51" s="298"/>
      <c r="M51" s="300"/>
      <c r="N51" s="302"/>
      <c r="O51" s="302"/>
      <c r="P51" s="298"/>
      <c r="Q51" s="298"/>
      <c r="R51" s="300"/>
      <c r="S51" s="302"/>
      <c r="T51" s="302"/>
      <c r="U51" s="302"/>
      <c r="V51" s="305"/>
      <c r="W51" s="145" t="s">
        <v>198</v>
      </c>
      <c r="X51" s="302"/>
      <c r="Y51" s="298"/>
      <c r="Z51" s="298"/>
      <c r="AA51" s="305"/>
      <c r="AB51" s="15"/>
    </row>
    <row r="52" spans="1:28" s="2" customFormat="1" ht="13.5" customHeight="1" thickBot="1">
      <c r="A52" s="427"/>
      <c r="B52" s="92" t="s">
        <v>99</v>
      </c>
      <c r="C52" s="92"/>
      <c r="D52" s="93"/>
      <c r="E52" s="325"/>
      <c r="F52" s="326"/>
      <c r="G52" s="326"/>
      <c r="H52" s="327"/>
      <c r="I52" s="328"/>
      <c r="J52" s="327"/>
      <c r="K52" s="328"/>
      <c r="L52" s="327"/>
      <c r="M52" s="328"/>
      <c r="N52" s="326"/>
      <c r="O52" s="326"/>
      <c r="P52" s="327"/>
      <c r="Q52" s="327"/>
      <c r="R52" s="328"/>
      <c r="S52" s="326"/>
      <c r="T52" s="326"/>
      <c r="U52" s="326"/>
      <c r="V52" s="329"/>
      <c r="W52" s="157" t="s">
        <v>20</v>
      </c>
      <c r="X52" s="326"/>
      <c r="Y52" s="327"/>
      <c r="Z52" s="327"/>
      <c r="AA52" s="158" t="s">
        <v>20</v>
      </c>
      <c r="AB52" s="15"/>
    </row>
    <row r="53" spans="1:28" s="2" customFormat="1" ht="13.5" customHeight="1">
      <c r="A53" s="425" t="s">
        <v>53</v>
      </c>
      <c r="B53" s="67" t="s">
        <v>27</v>
      </c>
      <c r="C53" s="203" t="s">
        <v>33</v>
      </c>
      <c r="D53" s="69"/>
      <c r="E53" s="204" t="s">
        <v>198</v>
      </c>
      <c r="F53" s="205" t="s">
        <v>198</v>
      </c>
      <c r="G53" s="205" t="s">
        <v>186</v>
      </c>
      <c r="H53" s="206" t="s">
        <v>186</v>
      </c>
      <c r="I53" s="207" t="s">
        <v>202</v>
      </c>
      <c r="J53" s="206" t="s">
        <v>189</v>
      </c>
      <c r="K53" s="207" t="s">
        <v>197</v>
      </c>
      <c r="L53" s="206" t="s">
        <v>197</v>
      </c>
      <c r="M53" s="207" t="s">
        <v>193</v>
      </c>
      <c r="N53" s="205" t="s">
        <v>193</v>
      </c>
      <c r="O53" s="205" t="s">
        <v>193</v>
      </c>
      <c r="P53" s="206" t="s">
        <v>193</v>
      </c>
      <c r="Q53" s="206" t="s">
        <v>193</v>
      </c>
      <c r="R53" s="207" t="s">
        <v>186</v>
      </c>
      <c r="S53" s="205" t="s">
        <v>186</v>
      </c>
      <c r="T53" s="205" t="s">
        <v>198</v>
      </c>
      <c r="U53" s="205" t="s">
        <v>186</v>
      </c>
      <c r="V53" s="206" t="s">
        <v>186</v>
      </c>
      <c r="W53" s="207" t="s">
        <v>206</v>
      </c>
      <c r="X53" s="205" t="s">
        <v>186</v>
      </c>
      <c r="Y53" s="206" t="s">
        <v>206</v>
      </c>
      <c r="Z53" s="206" t="s">
        <v>198</v>
      </c>
      <c r="AA53" s="208" t="s">
        <v>207</v>
      </c>
      <c r="AB53" s="15"/>
    </row>
    <row r="54" spans="1:28" s="2" customFormat="1" ht="13.5" customHeight="1">
      <c r="A54" s="426"/>
      <c r="B54" s="90" t="s">
        <v>27</v>
      </c>
      <c r="C54" s="199" t="s">
        <v>35</v>
      </c>
      <c r="D54" s="91"/>
      <c r="E54" s="197" t="s">
        <v>186</v>
      </c>
      <c r="F54" s="212" t="s">
        <v>186</v>
      </c>
      <c r="G54" s="212" t="s">
        <v>208</v>
      </c>
      <c r="H54" s="213" t="s">
        <v>196</v>
      </c>
      <c r="I54" s="214" t="s">
        <v>189</v>
      </c>
      <c r="J54" s="213" t="s">
        <v>203</v>
      </c>
      <c r="K54" s="264"/>
      <c r="L54" s="260"/>
      <c r="M54" s="264"/>
      <c r="N54" s="265"/>
      <c r="O54" s="265"/>
      <c r="P54" s="260"/>
      <c r="Q54" s="260"/>
      <c r="R54" s="214" t="s">
        <v>196</v>
      </c>
      <c r="S54" s="265"/>
      <c r="T54" s="265"/>
      <c r="U54" s="265"/>
      <c r="V54" s="213" t="s">
        <v>195</v>
      </c>
      <c r="W54" s="264"/>
      <c r="X54" s="212" t="s">
        <v>196</v>
      </c>
      <c r="Y54" s="260"/>
      <c r="Z54" s="213" t="s">
        <v>186</v>
      </c>
      <c r="AA54" s="268"/>
      <c r="AB54" s="15"/>
    </row>
    <row r="55" spans="1:28" s="2" customFormat="1" ht="13.5" customHeight="1">
      <c r="A55" s="426"/>
      <c r="B55" s="90" t="s">
        <v>27</v>
      </c>
      <c r="C55" s="199" t="s">
        <v>94</v>
      </c>
      <c r="D55" s="91"/>
      <c r="E55" s="266"/>
      <c r="F55" s="265"/>
      <c r="G55" s="265"/>
      <c r="H55" s="260"/>
      <c r="I55" s="264"/>
      <c r="J55" s="260"/>
      <c r="K55" s="214" t="s">
        <v>190</v>
      </c>
      <c r="L55" s="215" t="s">
        <v>190</v>
      </c>
      <c r="M55" s="264"/>
      <c r="N55" s="265"/>
      <c r="O55" s="265"/>
      <c r="P55" s="260"/>
      <c r="Q55" s="260"/>
      <c r="R55" s="264"/>
      <c r="S55" s="265"/>
      <c r="T55" s="265"/>
      <c r="U55" s="265"/>
      <c r="V55" s="260"/>
      <c r="W55" s="264"/>
      <c r="X55" s="265"/>
      <c r="Y55" s="260"/>
      <c r="Z55" s="260"/>
      <c r="AA55" s="268"/>
      <c r="AB55" s="15"/>
    </row>
    <row r="56" spans="1:28" s="2" customFormat="1" ht="13.5" customHeight="1">
      <c r="A56" s="426"/>
      <c r="B56" s="90" t="s">
        <v>27</v>
      </c>
      <c r="C56" s="199" t="s">
        <v>96</v>
      </c>
      <c r="D56" s="91"/>
      <c r="E56" s="261"/>
      <c r="F56" s="265"/>
      <c r="G56" s="212" t="s">
        <v>191</v>
      </c>
      <c r="H56" s="213" t="s">
        <v>188</v>
      </c>
      <c r="I56" s="214" t="s">
        <v>193</v>
      </c>
      <c r="J56" s="213" t="s">
        <v>193</v>
      </c>
      <c r="K56" s="214" t="s">
        <v>193</v>
      </c>
      <c r="L56" s="260"/>
      <c r="M56" s="264"/>
      <c r="N56" s="265"/>
      <c r="O56" s="265"/>
      <c r="P56" s="260"/>
      <c r="Q56" s="260"/>
      <c r="R56" s="214" t="s">
        <v>197</v>
      </c>
      <c r="S56" s="265"/>
      <c r="T56" s="265"/>
      <c r="U56" s="265"/>
      <c r="V56" s="260"/>
      <c r="W56" s="264"/>
      <c r="X56" s="265"/>
      <c r="Y56" s="260"/>
      <c r="Z56" s="260"/>
      <c r="AA56" s="268"/>
      <c r="AB56" s="15"/>
    </row>
    <row r="57" spans="1:28" s="2" customFormat="1" ht="13.5" customHeight="1">
      <c r="A57" s="426"/>
      <c r="B57" s="90" t="s">
        <v>27</v>
      </c>
      <c r="C57" s="199" t="s">
        <v>95</v>
      </c>
      <c r="D57" s="91"/>
      <c r="E57" s="261"/>
      <c r="F57" s="265"/>
      <c r="G57" s="265"/>
      <c r="H57" s="260"/>
      <c r="I57" s="264"/>
      <c r="J57" s="260"/>
      <c r="K57" s="264"/>
      <c r="L57" s="213" t="s">
        <v>193</v>
      </c>
      <c r="M57" s="264"/>
      <c r="N57" s="265"/>
      <c r="O57" s="265"/>
      <c r="P57" s="260"/>
      <c r="Q57" s="260"/>
      <c r="R57" s="264"/>
      <c r="S57" s="265"/>
      <c r="T57" s="265"/>
      <c r="U57" s="265"/>
      <c r="V57" s="260"/>
      <c r="W57" s="264"/>
      <c r="X57" s="265"/>
      <c r="Y57" s="260"/>
      <c r="Z57" s="260"/>
      <c r="AA57" s="268"/>
      <c r="AB57" s="15"/>
    </row>
    <row r="58" spans="1:28" s="2" customFormat="1" ht="13.5" customHeight="1">
      <c r="A58" s="426"/>
      <c r="B58" s="90" t="s">
        <v>27</v>
      </c>
      <c r="C58" s="199" t="s">
        <v>133</v>
      </c>
      <c r="D58" s="91"/>
      <c r="E58" s="261"/>
      <c r="F58" s="265"/>
      <c r="G58" s="265"/>
      <c r="H58" s="213" t="s">
        <v>189</v>
      </c>
      <c r="I58" s="264"/>
      <c r="J58" s="213" t="s">
        <v>188</v>
      </c>
      <c r="K58" s="264"/>
      <c r="L58" s="213" t="s">
        <v>193</v>
      </c>
      <c r="M58" s="264"/>
      <c r="N58" s="265"/>
      <c r="O58" s="265"/>
      <c r="P58" s="260"/>
      <c r="Q58" s="260"/>
      <c r="R58" s="214" t="s">
        <v>188</v>
      </c>
      <c r="S58" s="265"/>
      <c r="T58" s="265"/>
      <c r="U58" s="265"/>
      <c r="V58" s="213" t="s">
        <v>189</v>
      </c>
      <c r="W58" s="264"/>
      <c r="X58" s="265"/>
      <c r="Y58" s="260"/>
      <c r="Z58" s="260"/>
      <c r="AA58" s="268"/>
      <c r="AB58" s="15"/>
    </row>
    <row r="59" spans="1:28" s="2" customFormat="1" ht="13.5" customHeight="1">
      <c r="A59" s="426"/>
      <c r="B59" s="90" t="s">
        <v>27</v>
      </c>
      <c r="C59" s="199" t="s">
        <v>141</v>
      </c>
      <c r="D59" s="91"/>
      <c r="E59" s="266"/>
      <c r="F59" s="212" t="s">
        <v>195</v>
      </c>
      <c r="G59" s="212" t="s">
        <v>187</v>
      </c>
      <c r="H59" s="213" t="s">
        <v>202</v>
      </c>
      <c r="I59" s="214" t="s">
        <v>203</v>
      </c>
      <c r="J59" s="213" t="s">
        <v>188</v>
      </c>
      <c r="K59" s="214" t="s">
        <v>190</v>
      </c>
      <c r="L59" s="213" t="s">
        <v>193</v>
      </c>
      <c r="M59" s="264"/>
      <c r="N59" s="265"/>
      <c r="O59" s="265"/>
      <c r="P59" s="260"/>
      <c r="Q59" s="260"/>
      <c r="R59" s="264"/>
      <c r="S59" s="265"/>
      <c r="T59" s="265"/>
      <c r="U59" s="265"/>
      <c r="V59" s="260"/>
      <c r="W59" s="264"/>
      <c r="X59" s="265"/>
      <c r="Y59" s="260"/>
      <c r="Z59" s="260"/>
      <c r="AA59" s="268"/>
      <c r="AB59" s="15"/>
    </row>
    <row r="60" spans="1:28" s="2" customFormat="1" ht="13.5" customHeight="1">
      <c r="A60" s="426"/>
      <c r="B60" s="90" t="s">
        <v>27</v>
      </c>
      <c r="C60" s="199" t="s">
        <v>142</v>
      </c>
      <c r="D60" s="91"/>
      <c r="E60" s="266"/>
      <c r="F60" s="265"/>
      <c r="G60" s="265"/>
      <c r="H60" s="260"/>
      <c r="I60" s="264"/>
      <c r="J60" s="260"/>
      <c r="K60" s="264"/>
      <c r="L60" s="260"/>
      <c r="M60" s="264"/>
      <c r="N60" s="265"/>
      <c r="O60" s="265"/>
      <c r="P60" s="260"/>
      <c r="Q60" s="260"/>
      <c r="R60" s="214" t="s">
        <v>189</v>
      </c>
      <c r="S60" s="265"/>
      <c r="T60" s="265"/>
      <c r="U60" s="265"/>
      <c r="V60" s="213" t="s">
        <v>196</v>
      </c>
      <c r="W60" s="264"/>
      <c r="X60" s="265"/>
      <c r="Y60" s="260"/>
      <c r="Z60" s="260"/>
      <c r="AA60" s="268"/>
      <c r="AB60" s="15"/>
    </row>
    <row r="61" spans="1:28" s="2" customFormat="1" ht="13.5" customHeight="1">
      <c r="A61" s="426"/>
      <c r="B61" s="90" t="s">
        <v>27</v>
      </c>
      <c r="C61" s="199" t="s">
        <v>131</v>
      </c>
      <c r="D61" s="91"/>
      <c r="E61" s="266"/>
      <c r="F61" s="265"/>
      <c r="G61" s="265"/>
      <c r="H61" s="260"/>
      <c r="I61" s="264"/>
      <c r="J61" s="260"/>
      <c r="K61" s="264"/>
      <c r="L61" s="260"/>
      <c r="M61" s="264"/>
      <c r="N61" s="265"/>
      <c r="O61" s="265"/>
      <c r="P61" s="260"/>
      <c r="Q61" s="260"/>
      <c r="R61" s="264"/>
      <c r="S61" s="265"/>
      <c r="T61" s="265"/>
      <c r="U61" s="265"/>
      <c r="V61" s="260"/>
      <c r="W61" s="264"/>
      <c r="X61" s="265"/>
      <c r="Y61" s="213" t="s">
        <v>189</v>
      </c>
      <c r="Z61" s="260"/>
      <c r="AA61" s="268"/>
      <c r="AB61" s="15"/>
    </row>
    <row r="62" spans="1:28" s="2" customFormat="1" ht="13.5" customHeight="1">
      <c r="A62" s="426"/>
      <c r="B62" s="90" t="s">
        <v>27</v>
      </c>
      <c r="C62" s="232" t="s">
        <v>134</v>
      </c>
      <c r="D62" s="91"/>
      <c r="E62" s="266"/>
      <c r="F62" s="265"/>
      <c r="G62" s="265"/>
      <c r="H62" s="260"/>
      <c r="I62" s="264"/>
      <c r="J62" s="260"/>
      <c r="K62" s="264"/>
      <c r="L62" s="260"/>
      <c r="M62" s="264"/>
      <c r="N62" s="265"/>
      <c r="O62" s="265"/>
      <c r="P62" s="260"/>
      <c r="Q62" s="260"/>
      <c r="R62" s="264"/>
      <c r="S62" s="265"/>
      <c r="T62" s="265"/>
      <c r="U62" s="265"/>
      <c r="V62" s="260"/>
      <c r="W62" s="264"/>
      <c r="X62" s="212" t="s">
        <v>189</v>
      </c>
      <c r="Y62" s="260"/>
      <c r="Z62" s="260"/>
      <c r="AA62" s="268"/>
      <c r="AB62" s="15"/>
    </row>
    <row r="63" spans="1:28" s="2" customFormat="1" ht="13.5" customHeight="1" thickBot="1">
      <c r="A63" s="427"/>
      <c r="B63" s="92" t="s">
        <v>116</v>
      </c>
      <c r="C63" s="92"/>
      <c r="D63" s="93"/>
      <c r="E63" s="325"/>
      <c r="F63" s="326"/>
      <c r="G63" s="326"/>
      <c r="H63" s="327"/>
      <c r="I63" s="328"/>
      <c r="J63" s="327"/>
      <c r="K63" s="328"/>
      <c r="L63" s="327"/>
      <c r="M63" s="331"/>
      <c r="N63" s="332"/>
      <c r="O63" s="332"/>
      <c r="P63" s="333"/>
      <c r="Q63" s="334"/>
      <c r="R63" s="328"/>
      <c r="S63" s="326"/>
      <c r="T63" s="326"/>
      <c r="U63" s="326"/>
      <c r="V63" s="329"/>
      <c r="W63" s="157">
        <v>4</v>
      </c>
      <c r="X63" s="326"/>
      <c r="Y63" s="326"/>
      <c r="Z63" s="156" t="s">
        <v>220</v>
      </c>
      <c r="AA63" s="158" t="s">
        <v>20</v>
      </c>
      <c r="AB63" s="15"/>
    </row>
    <row r="64" spans="1:28" ht="13.5" customHeight="1">
      <c r="A64" s="425" t="s">
        <v>32</v>
      </c>
      <c r="B64" s="68" t="s">
        <v>64</v>
      </c>
      <c r="C64" s="203" t="s">
        <v>33</v>
      </c>
      <c r="D64" s="69"/>
      <c r="E64" s="204" t="s">
        <v>198</v>
      </c>
      <c r="F64" s="205" t="s">
        <v>198</v>
      </c>
      <c r="G64" s="205" t="s">
        <v>198</v>
      </c>
      <c r="H64" s="206" t="s">
        <v>186</v>
      </c>
      <c r="I64" s="207" t="s">
        <v>196</v>
      </c>
      <c r="J64" s="206" t="s">
        <v>202</v>
      </c>
      <c r="K64" s="207" t="s">
        <v>189</v>
      </c>
      <c r="L64" s="376" t="s">
        <v>188</v>
      </c>
      <c r="M64" s="207" t="s">
        <v>193</v>
      </c>
      <c r="N64" s="205" t="s">
        <v>193</v>
      </c>
      <c r="O64" s="205" t="s">
        <v>193</v>
      </c>
      <c r="P64" s="206" t="s">
        <v>193</v>
      </c>
      <c r="Q64" s="206" t="s">
        <v>193</v>
      </c>
      <c r="R64" s="207" t="s">
        <v>186</v>
      </c>
      <c r="S64" s="205" t="s">
        <v>186</v>
      </c>
      <c r="T64" s="205" t="s">
        <v>198</v>
      </c>
      <c r="U64" s="205" t="s">
        <v>186</v>
      </c>
      <c r="V64" s="206" t="s">
        <v>186</v>
      </c>
      <c r="W64" s="207" t="s">
        <v>206</v>
      </c>
      <c r="X64" s="205" t="s">
        <v>186</v>
      </c>
      <c r="Y64" s="206" t="s">
        <v>205</v>
      </c>
      <c r="Z64" s="206" t="s">
        <v>206</v>
      </c>
      <c r="AA64" s="208" t="s">
        <v>207</v>
      </c>
    </row>
    <row r="65" spans="1:27" ht="13.5" customHeight="1">
      <c r="A65" s="426"/>
      <c r="B65" s="90" t="s">
        <v>64</v>
      </c>
      <c r="C65" s="199" t="s">
        <v>35</v>
      </c>
      <c r="D65" s="91"/>
      <c r="E65" s="261"/>
      <c r="F65" s="212" t="s">
        <v>186</v>
      </c>
      <c r="G65" s="212" t="s">
        <v>186</v>
      </c>
      <c r="H65" s="213" t="s">
        <v>196</v>
      </c>
      <c r="I65" s="214" t="s">
        <v>202</v>
      </c>
      <c r="J65" s="213" t="s">
        <v>189</v>
      </c>
      <c r="K65" s="264"/>
      <c r="L65" s="268"/>
      <c r="M65" s="264"/>
      <c r="N65" s="265"/>
      <c r="O65" s="265"/>
      <c r="P65" s="260"/>
      <c r="Q65" s="260"/>
      <c r="R65" s="214" t="s">
        <v>196</v>
      </c>
      <c r="S65" s="266"/>
      <c r="T65" s="266"/>
      <c r="U65" s="266"/>
      <c r="V65" s="215" t="s">
        <v>195</v>
      </c>
      <c r="W65" s="264"/>
      <c r="X65" s="212" t="s">
        <v>196</v>
      </c>
      <c r="Y65" s="260"/>
      <c r="Z65" s="213" t="s">
        <v>198</v>
      </c>
      <c r="AA65" s="268"/>
    </row>
    <row r="66" spans="1:27" ht="13.5" customHeight="1">
      <c r="A66" s="426"/>
      <c r="B66" s="90" t="s">
        <v>64</v>
      </c>
      <c r="C66" s="199" t="s">
        <v>94</v>
      </c>
      <c r="D66" s="91"/>
      <c r="E66" s="261"/>
      <c r="F66" s="265"/>
      <c r="G66" s="265"/>
      <c r="H66" s="260"/>
      <c r="I66" s="264"/>
      <c r="J66" s="260"/>
      <c r="K66" s="214" t="s">
        <v>188</v>
      </c>
      <c r="L66" s="215" t="s">
        <v>269</v>
      </c>
      <c r="M66" s="264"/>
      <c r="N66" s="265"/>
      <c r="O66" s="265"/>
      <c r="P66" s="260"/>
      <c r="Q66" s="260"/>
      <c r="R66" s="264"/>
      <c r="S66" s="266"/>
      <c r="T66" s="266"/>
      <c r="U66" s="266"/>
      <c r="V66" s="268"/>
      <c r="W66" s="264"/>
      <c r="X66" s="265"/>
      <c r="Y66" s="260"/>
      <c r="Z66" s="260"/>
      <c r="AA66" s="268"/>
    </row>
    <row r="67" spans="1:27" ht="13.5" customHeight="1">
      <c r="A67" s="426"/>
      <c r="B67" s="90" t="s">
        <v>64</v>
      </c>
      <c r="C67" s="199" t="s">
        <v>96</v>
      </c>
      <c r="D67" s="91"/>
      <c r="E67" s="261"/>
      <c r="F67" s="265"/>
      <c r="G67" s="212" t="s">
        <v>191</v>
      </c>
      <c r="H67" s="213" t="s">
        <v>188</v>
      </c>
      <c r="I67" s="214" t="s">
        <v>197</v>
      </c>
      <c r="J67" s="213" t="s">
        <v>193</v>
      </c>
      <c r="K67" s="214" t="s">
        <v>193</v>
      </c>
      <c r="L67" s="268"/>
      <c r="M67" s="264"/>
      <c r="N67" s="265"/>
      <c r="O67" s="265"/>
      <c r="P67" s="260"/>
      <c r="Q67" s="260"/>
      <c r="R67" s="264"/>
      <c r="S67" s="266"/>
      <c r="T67" s="266"/>
      <c r="U67" s="266"/>
      <c r="V67" s="268"/>
      <c r="W67" s="264"/>
      <c r="X67" s="265"/>
      <c r="Y67" s="260"/>
      <c r="Z67" s="260"/>
      <c r="AA67" s="268"/>
    </row>
    <row r="68" spans="1:27" ht="13.5" customHeight="1">
      <c r="A68" s="426"/>
      <c r="B68" s="90" t="s">
        <v>64</v>
      </c>
      <c r="C68" s="199" t="s">
        <v>95</v>
      </c>
      <c r="D68" s="91"/>
      <c r="E68" s="261"/>
      <c r="F68" s="265"/>
      <c r="G68" s="265"/>
      <c r="H68" s="260"/>
      <c r="I68" s="264"/>
      <c r="J68" s="260"/>
      <c r="K68" s="264"/>
      <c r="L68" s="215" t="s">
        <v>193</v>
      </c>
      <c r="M68" s="264"/>
      <c r="N68" s="265"/>
      <c r="O68" s="265"/>
      <c r="P68" s="260"/>
      <c r="Q68" s="260"/>
      <c r="R68" s="264"/>
      <c r="S68" s="266"/>
      <c r="T68" s="266"/>
      <c r="U68" s="266"/>
      <c r="V68" s="268"/>
      <c r="W68" s="264"/>
      <c r="X68" s="265"/>
      <c r="Y68" s="260"/>
      <c r="Z68" s="260"/>
      <c r="AA68" s="268"/>
    </row>
    <row r="69" spans="1:27" ht="13.5" customHeight="1">
      <c r="A69" s="426"/>
      <c r="B69" s="90" t="s">
        <v>64</v>
      </c>
      <c r="C69" s="199" t="s">
        <v>133</v>
      </c>
      <c r="D69" s="91"/>
      <c r="E69" s="261"/>
      <c r="F69" s="265"/>
      <c r="G69" s="265"/>
      <c r="H69" s="213" t="s">
        <v>189</v>
      </c>
      <c r="I69" s="264"/>
      <c r="J69" s="213" t="s">
        <v>188</v>
      </c>
      <c r="K69" s="264"/>
      <c r="L69" s="215" t="s">
        <v>193</v>
      </c>
      <c r="M69" s="264"/>
      <c r="N69" s="265"/>
      <c r="O69" s="265"/>
      <c r="P69" s="260"/>
      <c r="Q69" s="260"/>
      <c r="R69" s="214" t="s">
        <v>190</v>
      </c>
      <c r="S69" s="266"/>
      <c r="T69" s="266"/>
      <c r="U69" s="266"/>
      <c r="V69" s="215" t="s">
        <v>196</v>
      </c>
      <c r="W69" s="264"/>
      <c r="X69" s="265"/>
      <c r="Y69" s="260"/>
      <c r="Z69" s="260"/>
      <c r="AA69" s="268"/>
    </row>
    <row r="70" spans="1:27" ht="13.5" customHeight="1">
      <c r="A70" s="426"/>
      <c r="B70" s="90" t="s">
        <v>64</v>
      </c>
      <c r="C70" s="199" t="s">
        <v>141</v>
      </c>
      <c r="D70" s="91"/>
      <c r="E70" s="266"/>
      <c r="F70" s="212" t="s">
        <v>186</v>
      </c>
      <c r="G70" s="212" t="s">
        <v>196</v>
      </c>
      <c r="H70" s="213" t="s">
        <v>202</v>
      </c>
      <c r="I70" s="214" t="s">
        <v>197</v>
      </c>
      <c r="J70" s="213" t="s">
        <v>191</v>
      </c>
      <c r="K70" s="214" t="s">
        <v>190</v>
      </c>
      <c r="L70" s="215" t="s">
        <v>193</v>
      </c>
      <c r="M70" s="264"/>
      <c r="N70" s="265"/>
      <c r="O70" s="265"/>
      <c r="P70" s="260"/>
      <c r="Q70" s="260"/>
      <c r="R70" s="264"/>
      <c r="S70" s="266"/>
      <c r="T70" s="266"/>
      <c r="U70" s="266"/>
      <c r="V70" s="268"/>
      <c r="W70" s="264"/>
      <c r="X70" s="265"/>
      <c r="Y70" s="260"/>
      <c r="Z70" s="265"/>
      <c r="AA70" s="268"/>
    </row>
    <row r="71" spans="1:27" ht="13.5" customHeight="1">
      <c r="A71" s="426"/>
      <c r="B71" s="90" t="s">
        <v>64</v>
      </c>
      <c r="C71" s="199" t="s">
        <v>142</v>
      </c>
      <c r="D71" s="91"/>
      <c r="E71" s="266"/>
      <c r="F71" s="265"/>
      <c r="G71" s="265"/>
      <c r="H71" s="260"/>
      <c r="I71" s="264"/>
      <c r="J71" s="260"/>
      <c r="K71" s="264"/>
      <c r="L71" s="268"/>
      <c r="M71" s="264"/>
      <c r="N71" s="265"/>
      <c r="O71" s="265"/>
      <c r="P71" s="260"/>
      <c r="Q71" s="260"/>
      <c r="R71" s="214" t="s">
        <v>188</v>
      </c>
      <c r="S71" s="266"/>
      <c r="T71" s="266"/>
      <c r="U71" s="266"/>
      <c r="V71" s="215" t="s">
        <v>196</v>
      </c>
      <c r="W71" s="264"/>
      <c r="X71" s="265"/>
      <c r="Y71" s="260"/>
      <c r="Z71" s="265"/>
      <c r="AA71" s="268"/>
    </row>
    <row r="72" spans="1:27" ht="13.5" customHeight="1">
      <c r="A72" s="426"/>
      <c r="B72" s="90" t="s">
        <v>64</v>
      </c>
      <c r="C72" s="199" t="s">
        <v>131</v>
      </c>
      <c r="D72" s="91"/>
      <c r="E72" s="266"/>
      <c r="F72" s="265"/>
      <c r="G72" s="265"/>
      <c r="H72" s="260"/>
      <c r="I72" s="264"/>
      <c r="J72" s="260"/>
      <c r="K72" s="264"/>
      <c r="L72" s="268"/>
      <c r="M72" s="264"/>
      <c r="N72" s="265"/>
      <c r="O72" s="265"/>
      <c r="P72" s="260"/>
      <c r="Q72" s="260"/>
      <c r="R72" s="264"/>
      <c r="S72" s="266"/>
      <c r="T72" s="266"/>
      <c r="U72" s="266"/>
      <c r="V72" s="268"/>
      <c r="W72" s="264"/>
      <c r="X72" s="265"/>
      <c r="Y72" s="212" t="s">
        <v>196</v>
      </c>
      <c r="Z72" s="265"/>
      <c r="AA72" s="268"/>
    </row>
    <row r="73" spans="1:27" ht="13.5" customHeight="1" thickBot="1">
      <c r="A73" s="426"/>
      <c r="B73" s="90" t="s">
        <v>64</v>
      </c>
      <c r="C73" s="232" t="s">
        <v>134</v>
      </c>
      <c r="D73" s="91"/>
      <c r="E73" s="266"/>
      <c r="F73" s="265"/>
      <c r="G73" s="265"/>
      <c r="H73" s="260"/>
      <c r="I73" s="264"/>
      <c r="J73" s="260"/>
      <c r="K73" s="264"/>
      <c r="L73" s="268"/>
      <c r="M73" s="264"/>
      <c r="N73" s="265"/>
      <c r="O73" s="265"/>
      <c r="P73" s="260"/>
      <c r="Q73" s="260"/>
      <c r="R73" s="264"/>
      <c r="S73" s="266"/>
      <c r="T73" s="266"/>
      <c r="U73" s="266"/>
      <c r="V73" s="268"/>
      <c r="W73" s="264"/>
      <c r="X73" s="212" t="s">
        <v>189</v>
      </c>
      <c r="Y73" s="265"/>
      <c r="Z73" s="265"/>
      <c r="AA73" s="268"/>
    </row>
    <row r="74" spans="1:27" ht="13.5" customHeight="1" thickBot="1">
      <c r="A74" s="425" t="s">
        <v>74</v>
      </c>
      <c r="B74" s="428" t="s">
        <v>71</v>
      </c>
      <c r="C74" s="429"/>
      <c r="D74" s="430"/>
      <c r="E74" s="169"/>
      <c r="F74" s="170"/>
      <c r="G74" s="170"/>
      <c r="H74" s="171"/>
      <c r="I74" s="172"/>
      <c r="J74" s="171"/>
      <c r="K74" s="172"/>
      <c r="L74" s="173"/>
      <c r="M74" s="216"/>
      <c r="N74" s="217"/>
      <c r="O74" s="217"/>
      <c r="P74" s="218"/>
      <c r="Q74" s="218"/>
      <c r="R74" s="172"/>
      <c r="S74" s="170"/>
      <c r="T74" s="170" t="s">
        <v>20</v>
      </c>
      <c r="U74" s="170" t="s">
        <v>20</v>
      </c>
      <c r="V74" s="173"/>
      <c r="W74" s="172"/>
      <c r="X74" s="170"/>
      <c r="Y74" s="171"/>
      <c r="Z74" s="171"/>
      <c r="AA74" s="173"/>
    </row>
    <row r="75" spans="1:27" ht="13.5" customHeight="1">
      <c r="A75" s="426"/>
      <c r="B75" s="97" t="s">
        <v>72</v>
      </c>
      <c r="C75" s="90"/>
      <c r="D75" s="91"/>
      <c r="E75" s="142" t="s">
        <v>20</v>
      </c>
      <c r="F75" s="117" t="s">
        <v>20</v>
      </c>
      <c r="G75" s="117" t="s">
        <v>20</v>
      </c>
      <c r="H75" s="144" t="s">
        <v>20</v>
      </c>
      <c r="I75" s="145" t="s">
        <v>73</v>
      </c>
      <c r="J75" s="144" t="s">
        <v>73</v>
      </c>
      <c r="K75" s="145" t="s">
        <v>20</v>
      </c>
      <c r="L75" s="143" t="s">
        <v>20</v>
      </c>
      <c r="M75" s="145" t="s">
        <v>20</v>
      </c>
      <c r="N75" s="117" t="s">
        <v>20</v>
      </c>
      <c r="O75" s="117" t="s">
        <v>20</v>
      </c>
      <c r="P75" s="144" t="s">
        <v>20</v>
      </c>
      <c r="Q75" s="144" t="s">
        <v>20</v>
      </c>
      <c r="R75" s="145"/>
      <c r="S75" s="117"/>
      <c r="T75" s="117"/>
      <c r="U75" s="117"/>
      <c r="V75" s="143"/>
      <c r="W75" s="145" t="s">
        <v>20</v>
      </c>
      <c r="X75" s="117"/>
      <c r="Y75" s="144" t="s">
        <v>20</v>
      </c>
      <c r="Z75" s="144" t="s">
        <v>94</v>
      </c>
      <c r="AA75" s="143" t="s">
        <v>20</v>
      </c>
    </row>
    <row r="76" spans="1:27" ht="13.5" customHeight="1" thickBot="1">
      <c r="A76" s="427"/>
      <c r="B76" s="422" t="s">
        <v>122</v>
      </c>
      <c r="C76" s="423"/>
      <c r="D76" s="424"/>
      <c r="E76" s="137" t="s">
        <v>20</v>
      </c>
      <c r="F76" s="138" t="s">
        <v>20</v>
      </c>
      <c r="G76" s="138" t="s">
        <v>20</v>
      </c>
      <c r="H76" s="140" t="s">
        <v>20</v>
      </c>
      <c r="I76" s="154" t="s">
        <v>20</v>
      </c>
      <c r="J76" s="140" t="s">
        <v>20</v>
      </c>
      <c r="K76" s="154" t="s">
        <v>20</v>
      </c>
      <c r="L76" s="139" t="s">
        <v>20</v>
      </c>
      <c r="M76" s="154" t="s">
        <v>20</v>
      </c>
      <c r="N76" s="138" t="s">
        <v>20</v>
      </c>
      <c r="O76" s="138" t="s">
        <v>20</v>
      </c>
      <c r="P76" s="138" t="s">
        <v>20</v>
      </c>
      <c r="Q76" s="139" t="s">
        <v>20</v>
      </c>
      <c r="R76" s="154"/>
      <c r="S76" s="138"/>
      <c r="T76" s="138"/>
      <c r="U76" s="138"/>
      <c r="V76" s="139"/>
      <c r="W76" s="154" t="s">
        <v>20</v>
      </c>
      <c r="X76" s="138"/>
      <c r="Y76" s="138" t="s">
        <v>20</v>
      </c>
      <c r="Z76" s="140" t="s">
        <v>20</v>
      </c>
      <c r="AA76" s="139" t="s">
        <v>20</v>
      </c>
    </row>
    <row r="77" spans="1:27" ht="13.5" customHeight="1">
      <c r="A77" s="425" t="s">
        <v>123</v>
      </c>
      <c r="B77" s="97" t="s">
        <v>76</v>
      </c>
      <c r="C77" s="90"/>
      <c r="D77" s="91"/>
      <c r="E77" s="142" t="s">
        <v>20</v>
      </c>
      <c r="F77" s="117" t="s">
        <v>20</v>
      </c>
      <c r="G77" s="117" t="s">
        <v>20</v>
      </c>
      <c r="H77" s="144" t="s">
        <v>132</v>
      </c>
      <c r="I77" s="145" t="s">
        <v>20</v>
      </c>
      <c r="J77" s="144" t="s">
        <v>20</v>
      </c>
      <c r="K77" s="145" t="s">
        <v>20</v>
      </c>
      <c r="L77" s="143" t="s">
        <v>20</v>
      </c>
      <c r="M77" s="145" t="s">
        <v>20</v>
      </c>
      <c r="N77" s="117" t="s">
        <v>20</v>
      </c>
      <c r="O77" s="117" t="s">
        <v>20</v>
      </c>
      <c r="P77" s="144" t="s">
        <v>20</v>
      </c>
      <c r="Q77" s="144" t="s">
        <v>20</v>
      </c>
      <c r="R77" s="145"/>
      <c r="S77" s="117"/>
      <c r="T77" s="117"/>
      <c r="U77" s="117"/>
      <c r="V77" s="144"/>
      <c r="W77" s="145" t="s">
        <v>20</v>
      </c>
      <c r="X77" s="117" t="s">
        <v>94</v>
      </c>
      <c r="Y77" s="117">
        <v>2</v>
      </c>
      <c r="Z77" s="144" t="s">
        <v>265</v>
      </c>
      <c r="AA77" s="143" t="s">
        <v>20</v>
      </c>
    </row>
    <row r="78" spans="1:27" ht="13.5" customHeight="1">
      <c r="A78" s="426"/>
      <c r="B78" s="97" t="s">
        <v>77</v>
      </c>
      <c r="C78" s="90"/>
      <c r="D78" s="91"/>
      <c r="E78" s="142" t="s">
        <v>20</v>
      </c>
      <c r="F78" s="117" t="s">
        <v>20</v>
      </c>
      <c r="G78" s="117" t="s">
        <v>20</v>
      </c>
      <c r="H78" s="144" t="s">
        <v>132</v>
      </c>
      <c r="I78" s="145" t="s">
        <v>20</v>
      </c>
      <c r="J78" s="144" t="s">
        <v>20</v>
      </c>
      <c r="K78" s="145" t="s">
        <v>20</v>
      </c>
      <c r="L78" s="143" t="s">
        <v>20</v>
      </c>
      <c r="M78" s="145" t="s">
        <v>20</v>
      </c>
      <c r="N78" s="117" t="s">
        <v>20</v>
      </c>
      <c r="O78" s="117" t="s">
        <v>20</v>
      </c>
      <c r="P78" s="144" t="s">
        <v>20</v>
      </c>
      <c r="Q78" s="144" t="s">
        <v>20</v>
      </c>
      <c r="R78" s="145"/>
      <c r="S78" s="117"/>
      <c r="T78" s="117"/>
      <c r="U78" s="117"/>
      <c r="V78" s="144"/>
      <c r="W78" s="145" t="s">
        <v>20</v>
      </c>
      <c r="X78" s="117" t="s">
        <v>97</v>
      </c>
      <c r="Y78" s="117" t="s">
        <v>20</v>
      </c>
      <c r="Z78" s="144" t="s">
        <v>20</v>
      </c>
      <c r="AA78" s="143" t="s">
        <v>20</v>
      </c>
    </row>
    <row r="79" spans="1:27" ht="13.5" customHeight="1">
      <c r="A79" s="426"/>
      <c r="B79" s="97" t="s">
        <v>78</v>
      </c>
      <c r="C79" s="90"/>
      <c r="D79" s="91"/>
      <c r="E79" s="142" t="s">
        <v>20</v>
      </c>
      <c r="F79" s="117" t="s">
        <v>20</v>
      </c>
      <c r="G79" s="117" t="s">
        <v>20</v>
      </c>
      <c r="H79" s="144" t="s">
        <v>132</v>
      </c>
      <c r="I79" s="145" t="s">
        <v>20</v>
      </c>
      <c r="J79" s="144" t="s">
        <v>20</v>
      </c>
      <c r="K79" s="145" t="s">
        <v>20</v>
      </c>
      <c r="L79" s="143" t="s">
        <v>20</v>
      </c>
      <c r="M79" s="145" t="s">
        <v>20</v>
      </c>
      <c r="N79" s="117" t="s">
        <v>20</v>
      </c>
      <c r="O79" s="117" t="s">
        <v>20</v>
      </c>
      <c r="P79" s="144" t="s">
        <v>20</v>
      </c>
      <c r="Q79" s="144" t="s">
        <v>20</v>
      </c>
      <c r="R79" s="145"/>
      <c r="S79" s="117"/>
      <c r="T79" s="117"/>
      <c r="U79" s="117"/>
      <c r="V79" s="144"/>
      <c r="W79" s="145" t="s">
        <v>20</v>
      </c>
      <c r="X79" s="117" t="s">
        <v>20</v>
      </c>
      <c r="Y79" s="117" t="s">
        <v>20</v>
      </c>
      <c r="Z79" s="144" t="s">
        <v>20</v>
      </c>
      <c r="AA79" s="143" t="s">
        <v>20</v>
      </c>
    </row>
    <row r="80" spans="1:27" ht="13.5" customHeight="1" thickBot="1">
      <c r="A80" s="426"/>
      <c r="B80" s="98" t="s">
        <v>121</v>
      </c>
      <c r="C80" s="73"/>
      <c r="D80" s="74"/>
      <c r="E80" s="137" t="s">
        <v>20</v>
      </c>
      <c r="F80" s="138" t="s">
        <v>20</v>
      </c>
      <c r="G80" s="138" t="s">
        <v>20</v>
      </c>
      <c r="H80" s="140" t="s">
        <v>20</v>
      </c>
      <c r="I80" s="154" t="s">
        <v>20</v>
      </c>
      <c r="J80" s="140" t="s">
        <v>20</v>
      </c>
      <c r="K80" s="154" t="s">
        <v>20</v>
      </c>
      <c r="L80" s="139" t="s">
        <v>20</v>
      </c>
      <c r="M80" s="154" t="s">
        <v>20</v>
      </c>
      <c r="N80" s="138" t="s">
        <v>20</v>
      </c>
      <c r="O80" s="138" t="s">
        <v>20</v>
      </c>
      <c r="P80" s="140" t="s">
        <v>20</v>
      </c>
      <c r="Q80" s="140" t="s">
        <v>20</v>
      </c>
      <c r="R80" s="154"/>
      <c r="S80" s="138"/>
      <c r="T80" s="138"/>
      <c r="U80" s="138"/>
      <c r="V80" s="140"/>
      <c r="W80" s="154" t="s">
        <v>20</v>
      </c>
      <c r="X80" s="138" t="s">
        <v>20</v>
      </c>
      <c r="Y80" s="138" t="s">
        <v>20</v>
      </c>
      <c r="Z80" s="140" t="s">
        <v>20</v>
      </c>
      <c r="AA80" s="139" t="s">
        <v>20</v>
      </c>
    </row>
    <row r="81" spans="1:27" ht="13.5" customHeight="1">
      <c r="A81" s="426"/>
      <c r="B81" s="99" t="s">
        <v>270</v>
      </c>
      <c r="C81" s="100"/>
      <c r="D81" s="101"/>
      <c r="E81" s="164" t="s">
        <v>20</v>
      </c>
      <c r="F81" s="165" t="s">
        <v>20</v>
      </c>
      <c r="G81" s="165" t="s">
        <v>266</v>
      </c>
      <c r="H81" s="377" t="s">
        <v>20</v>
      </c>
      <c r="I81" s="167" t="s">
        <v>266</v>
      </c>
      <c r="J81" s="166" t="s">
        <v>266</v>
      </c>
      <c r="K81" s="167" t="s">
        <v>266</v>
      </c>
      <c r="L81" s="168" t="s">
        <v>20</v>
      </c>
      <c r="M81" s="167" t="s">
        <v>20</v>
      </c>
      <c r="N81" s="165" t="s">
        <v>20</v>
      </c>
      <c r="O81" s="165" t="s">
        <v>20</v>
      </c>
      <c r="P81" s="166" t="s">
        <v>20</v>
      </c>
      <c r="Q81" s="166" t="s">
        <v>266</v>
      </c>
      <c r="R81" s="167" t="s">
        <v>266</v>
      </c>
      <c r="S81" s="165"/>
      <c r="T81" s="165" t="s">
        <v>266</v>
      </c>
      <c r="U81" s="165" t="s">
        <v>266</v>
      </c>
      <c r="V81" s="166" t="s">
        <v>266</v>
      </c>
      <c r="W81" s="167" t="s">
        <v>20</v>
      </c>
      <c r="X81" s="165" t="s">
        <v>266</v>
      </c>
      <c r="Y81" s="165" t="s">
        <v>266</v>
      </c>
      <c r="Z81" s="166" t="s">
        <v>266</v>
      </c>
      <c r="AA81" s="168" t="s">
        <v>20</v>
      </c>
    </row>
    <row r="82" spans="1:27" ht="13.5" customHeight="1" thickBot="1">
      <c r="A82" s="427"/>
      <c r="B82" s="72" t="s">
        <v>75</v>
      </c>
      <c r="C82" s="73"/>
      <c r="D82" s="74"/>
      <c r="E82" s="318"/>
      <c r="F82" s="317"/>
      <c r="G82" s="317"/>
      <c r="H82" s="235" t="s">
        <v>267</v>
      </c>
      <c r="I82" s="316"/>
      <c r="J82" s="315"/>
      <c r="K82" s="316"/>
      <c r="L82" s="320"/>
      <c r="M82" s="316"/>
      <c r="N82" s="317"/>
      <c r="O82" s="317"/>
      <c r="P82" s="315"/>
      <c r="Q82" s="315"/>
      <c r="R82" s="316"/>
      <c r="S82" s="317"/>
      <c r="T82" s="317"/>
      <c r="U82" s="317"/>
      <c r="V82" s="315"/>
      <c r="W82" s="316"/>
      <c r="X82" s="317"/>
      <c r="Y82" s="317"/>
      <c r="Z82" s="315"/>
      <c r="AA82" s="320"/>
    </row>
    <row r="83" spans="1:27" ht="13.5" customHeight="1">
      <c r="A83" s="426" t="s">
        <v>252</v>
      </c>
      <c r="B83" s="75" t="s">
        <v>209</v>
      </c>
      <c r="C83" s="199" t="s">
        <v>33</v>
      </c>
      <c r="D83" s="91"/>
      <c r="E83" s="214" t="s">
        <v>198</v>
      </c>
      <c r="F83" s="212" t="s">
        <v>198</v>
      </c>
      <c r="G83" s="212" t="s">
        <v>186</v>
      </c>
      <c r="H83" s="213" t="s">
        <v>186</v>
      </c>
      <c r="I83" s="214" t="s">
        <v>196</v>
      </c>
      <c r="J83" s="213" t="s">
        <v>196</v>
      </c>
      <c r="K83" s="214" t="s">
        <v>196</v>
      </c>
      <c r="L83" s="215" t="s">
        <v>196</v>
      </c>
      <c r="M83" s="214" t="s">
        <v>196</v>
      </c>
      <c r="N83" s="212" t="s">
        <v>187</v>
      </c>
      <c r="O83" s="212" t="s">
        <v>196</v>
      </c>
      <c r="P83" s="213" t="s">
        <v>196</v>
      </c>
      <c r="Q83" s="213" t="s">
        <v>196</v>
      </c>
      <c r="R83" s="214"/>
      <c r="S83" s="212"/>
      <c r="T83" s="212"/>
      <c r="U83" s="212"/>
      <c r="V83" s="213"/>
      <c r="W83" s="214" t="s">
        <v>205</v>
      </c>
      <c r="X83" s="212" t="s">
        <v>196</v>
      </c>
      <c r="Y83" s="212" t="s">
        <v>196</v>
      </c>
      <c r="Z83" s="212" t="s">
        <v>196</v>
      </c>
      <c r="AA83" s="215" t="s">
        <v>207</v>
      </c>
    </row>
    <row r="84" spans="1:27" ht="13.5" customHeight="1">
      <c r="A84" s="426"/>
      <c r="B84" s="75" t="s">
        <v>209</v>
      </c>
      <c r="C84" s="199" t="s">
        <v>132</v>
      </c>
      <c r="D84" s="91"/>
      <c r="E84" s="261"/>
      <c r="F84" s="265"/>
      <c r="G84" s="265"/>
      <c r="H84" s="213" t="s">
        <v>188</v>
      </c>
      <c r="I84" s="264"/>
      <c r="J84" s="260"/>
      <c r="K84" s="264"/>
      <c r="L84" s="268"/>
      <c r="M84" s="264"/>
      <c r="N84" s="265"/>
      <c r="O84" s="265"/>
      <c r="P84" s="260"/>
      <c r="Q84" s="260"/>
      <c r="R84" s="264"/>
      <c r="S84" s="265"/>
      <c r="T84" s="265"/>
      <c r="U84" s="265"/>
      <c r="V84" s="260"/>
      <c r="W84" s="264"/>
      <c r="X84" s="265"/>
      <c r="Y84" s="260"/>
      <c r="Z84" s="260"/>
      <c r="AA84" s="268"/>
    </row>
    <row r="85" spans="1:27" ht="13.5" customHeight="1" thickBot="1">
      <c r="A85" s="426"/>
      <c r="B85" s="75" t="s">
        <v>209</v>
      </c>
      <c r="C85" s="221" t="s">
        <v>199</v>
      </c>
      <c r="D85" s="91"/>
      <c r="E85" s="261"/>
      <c r="F85" s="265"/>
      <c r="G85" s="212" t="s">
        <v>196</v>
      </c>
      <c r="H85" s="260"/>
      <c r="I85" s="264"/>
      <c r="J85" s="260"/>
      <c r="K85" s="264"/>
      <c r="L85" s="268"/>
      <c r="M85" s="264"/>
      <c r="N85" s="265"/>
      <c r="O85" s="265"/>
      <c r="P85" s="260"/>
      <c r="Q85" s="260"/>
      <c r="R85" s="264"/>
      <c r="S85" s="265"/>
      <c r="T85" s="265"/>
      <c r="U85" s="265"/>
      <c r="V85" s="260"/>
      <c r="W85" s="264"/>
      <c r="X85" s="212" t="s">
        <v>197</v>
      </c>
      <c r="Y85" s="260"/>
      <c r="Z85" s="260"/>
      <c r="AA85" s="268"/>
    </row>
    <row r="86" spans="1:27" ht="13.5" customHeight="1" thickBot="1">
      <c r="A86" s="427"/>
      <c r="B86" s="107" t="s">
        <v>65</v>
      </c>
      <c r="C86" s="108"/>
      <c r="D86" s="109"/>
      <c r="E86" s="169" t="s">
        <v>20</v>
      </c>
      <c r="F86" s="170" t="s">
        <v>20</v>
      </c>
      <c r="G86" s="170" t="s">
        <v>20</v>
      </c>
      <c r="H86" s="171" t="s">
        <v>20</v>
      </c>
      <c r="I86" s="172" t="s">
        <v>20</v>
      </c>
      <c r="J86" s="171" t="s">
        <v>20</v>
      </c>
      <c r="K86" s="172" t="s">
        <v>20</v>
      </c>
      <c r="L86" s="173" t="s">
        <v>20</v>
      </c>
      <c r="M86" s="172" t="s">
        <v>20</v>
      </c>
      <c r="N86" s="170" t="s">
        <v>130</v>
      </c>
      <c r="O86" s="170" t="s">
        <v>20</v>
      </c>
      <c r="P86" s="171" t="s">
        <v>20</v>
      </c>
      <c r="Q86" s="171" t="s">
        <v>20</v>
      </c>
      <c r="R86" s="172"/>
      <c r="S86" s="170"/>
      <c r="T86" s="170"/>
      <c r="U86" s="170"/>
      <c r="V86" s="171"/>
      <c r="W86" s="172" t="s">
        <v>20</v>
      </c>
      <c r="X86" s="170" t="s">
        <v>130</v>
      </c>
      <c r="Y86" s="170" t="s">
        <v>20</v>
      </c>
      <c r="Z86" s="170" t="s">
        <v>130</v>
      </c>
      <c r="AA86" s="173" t="s">
        <v>20</v>
      </c>
    </row>
    <row r="87" spans="1:27" ht="13.5" customHeight="1">
      <c r="A87" s="426" t="s">
        <v>224</v>
      </c>
      <c r="B87" s="65" t="s">
        <v>124</v>
      </c>
      <c r="C87" s="90"/>
      <c r="D87" s="91"/>
      <c r="E87" s="142" t="s">
        <v>20</v>
      </c>
      <c r="F87" s="117" t="s">
        <v>20</v>
      </c>
      <c r="G87" s="117" t="s">
        <v>94</v>
      </c>
      <c r="H87" s="144" t="s">
        <v>94</v>
      </c>
      <c r="I87" s="145" t="s">
        <v>148</v>
      </c>
      <c r="J87" s="144" t="s">
        <v>149</v>
      </c>
      <c r="K87" s="145" t="s">
        <v>148</v>
      </c>
      <c r="L87" s="144"/>
      <c r="M87" s="145" t="s">
        <v>20</v>
      </c>
      <c r="N87" s="117"/>
      <c r="O87" s="117"/>
      <c r="P87" s="144"/>
      <c r="Q87" s="144"/>
      <c r="R87" s="145" t="s">
        <v>160</v>
      </c>
      <c r="S87" s="117" t="s">
        <v>20</v>
      </c>
      <c r="T87" s="117" t="s">
        <v>20</v>
      </c>
      <c r="U87" s="117" t="s">
        <v>20</v>
      </c>
      <c r="V87" s="143" t="s">
        <v>160</v>
      </c>
      <c r="W87" s="145" t="s">
        <v>20</v>
      </c>
      <c r="X87" s="117" t="s">
        <v>134</v>
      </c>
      <c r="Y87" s="144" t="s">
        <v>131</v>
      </c>
      <c r="Z87" s="144" t="s">
        <v>94</v>
      </c>
      <c r="AA87" s="143" t="s">
        <v>20</v>
      </c>
    </row>
    <row r="88" spans="1:27" ht="13.5" customHeight="1">
      <c r="A88" s="426"/>
      <c r="B88" s="65" t="s">
        <v>125</v>
      </c>
      <c r="C88" s="90"/>
      <c r="D88" s="91"/>
      <c r="E88" s="142" t="s">
        <v>20</v>
      </c>
      <c r="F88" s="117" t="s">
        <v>20</v>
      </c>
      <c r="G88" s="117" t="s">
        <v>146</v>
      </c>
      <c r="H88" s="144" t="s">
        <v>94</v>
      </c>
      <c r="I88" s="145" t="s">
        <v>148</v>
      </c>
      <c r="J88" s="144" t="s">
        <v>149</v>
      </c>
      <c r="K88" s="145" t="s">
        <v>148</v>
      </c>
      <c r="L88" s="144"/>
      <c r="M88" s="145" t="s">
        <v>20</v>
      </c>
      <c r="N88" s="117"/>
      <c r="O88" s="117"/>
      <c r="P88" s="144"/>
      <c r="Q88" s="144"/>
      <c r="R88" s="145" t="s">
        <v>160</v>
      </c>
      <c r="S88" s="117" t="s">
        <v>20</v>
      </c>
      <c r="T88" s="117" t="s">
        <v>20</v>
      </c>
      <c r="U88" s="117" t="s">
        <v>20</v>
      </c>
      <c r="V88" s="143" t="s">
        <v>160</v>
      </c>
      <c r="W88" s="145" t="s">
        <v>20</v>
      </c>
      <c r="X88" s="117" t="s">
        <v>134</v>
      </c>
      <c r="Y88" s="144" t="s">
        <v>20</v>
      </c>
      <c r="Z88" s="144" t="s">
        <v>20</v>
      </c>
      <c r="AA88" s="143" t="s">
        <v>20</v>
      </c>
    </row>
    <row r="89" spans="1:27" ht="13.5" customHeight="1">
      <c r="A89" s="426"/>
      <c r="B89" s="65" t="s">
        <v>126</v>
      </c>
      <c r="C89" s="90"/>
      <c r="D89" s="91"/>
      <c r="E89" s="142" t="s">
        <v>20</v>
      </c>
      <c r="F89" s="117" t="s">
        <v>20</v>
      </c>
      <c r="G89" s="117" t="s">
        <v>96</v>
      </c>
      <c r="H89" s="144" t="s">
        <v>147</v>
      </c>
      <c r="I89" s="145" t="s">
        <v>148</v>
      </c>
      <c r="J89" s="144" t="s">
        <v>149</v>
      </c>
      <c r="K89" s="145" t="s">
        <v>148</v>
      </c>
      <c r="L89" s="144"/>
      <c r="M89" s="145" t="s">
        <v>20</v>
      </c>
      <c r="N89" s="117"/>
      <c r="O89" s="117"/>
      <c r="P89" s="144"/>
      <c r="Q89" s="144"/>
      <c r="R89" s="145" t="s">
        <v>133</v>
      </c>
      <c r="S89" s="117" t="s">
        <v>20</v>
      </c>
      <c r="T89" s="117" t="s">
        <v>20</v>
      </c>
      <c r="U89" s="117" t="s">
        <v>20</v>
      </c>
      <c r="V89" s="143" t="s">
        <v>133</v>
      </c>
      <c r="W89" s="145" t="s">
        <v>20</v>
      </c>
      <c r="X89" s="117" t="s">
        <v>134</v>
      </c>
      <c r="Y89" s="144" t="s">
        <v>20</v>
      </c>
      <c r="Z89" s="144" t="s">
        <v>20</v>
      </c>
      <c r="AA89" s="143" t="s">
        <v>20</v>
      </c>
    </row>
    <row r="90" spans="1:27" ht="13.5" customHeight="1">
      <c r="A90" s="426"/>
      <c r="B90" s="65" t="s">
        <v>225</v>
      </c>
      <c r="C90" s="90"/>
      <c r="D90" s="91"/>
      <c r="E90" s="142" t="s">
        <v>20</v>
      </c>
      <c r="F90" s="117" t="s">
        <v>20</v>
      </c>
      <c r="G90" s="117" t="s">
        <v>96</v>
      </c>
      <c r="H90" s="144" t="s">
        <v>96</v>
      </c>
      <c r="I90" s="145" t="s">
        <v>148</v>
      </c>
      <c r="J90" s="144" t="s">
        <v>149</v>
      </c>
      <c r="K90" s="145" t="s">
        <v>148</v>
      </c>
      <c r="L90" s="144"/>
      <c r="M90" s="145" t="s">
        <v>20</v>
      </c>
      <c r="N90" s="117"/>
      <c r="O90" s="117"/>
      <c r="P90" s="144"/>
      <c r="Q90" s="144"/>
      <c r="R90" s="145" t="s">
        <v>133</v>
      </c>
      <c r="S90" s="117" t="s">
        <v>20</v>
      </c>
      <c r="T90" s="117" t="s">
        <v>20</v>
      </c>
      <c r="U90" s="117" t="s">
        <v>20</v>
      </c>
      <c r="V90" s="143" t="s">
        <v>133</v>
      </c>
      <c r="W90" s="145" t="s">
        <v>20</v>
      </c>
      <c r="X90" s="117" t="s">
        <v>134</v>
      </c>
      <c r="Y90" s="144" t="s">
        <v>20</v>
      </c>
      <c r="Z90" s="144" t="s">
        <v>20</v>
      </c>
      <c r="AA90" s="143" t="s">
        <v>20</v>
      </c>
    </row>
    <row r="91" spans="1:27" ht="13.5" customHeight="1" thickBot="1">
      <c r="A91" s="427"/>
      <c r="B91" s="65" t="s">
        <v>127</v>
      </c>
      <c r="C91" s="90"/>
      <c r="D91" s="91"/>
      <c r="E91" s="142" t="s">
        <v>20</v>
      </c>
      <c r="F91" s="117" t="s">
        <v>20</v>
      </c>
      <c r="G91" s="117" t="s">
        <v>20</v>
      </c>
      <c r="H91" s="144" t="s">
        <v>20</v>
      </c>
      <c r="I91" s="145" t="s">
        <v>148</v>
      </c>
      <c r="J91" s="144" t="s">
        <v>149</v>
      </c>
      <c r="K91" s="145" t="s">
        <v>148</v>
      </c>
      <c r="L91" s="144"/>
      <c r="M91" s="145" t="s">
        <v>20</v>
      </c>
      <c r="N91" s="117"/>
      <c r="O91" s="117"/>
      <c r="P91" s="144"/>
      <c r="Q91" s="144"/>
      <c r="R91" s="145" t="s">
        <v>20</v>
      </c>
      <c r="S91" s="117" t="s">
        <v>20</v>
      </c>
      <c r="T91" s="117" t="s">
        <v>20</v>
      </c>
      <c r="U91" s="117" t="s">
        <v>20</v>
      </c>
      <c r="V91" s="143" t="s">
        <v>20</v>
      </c>
      <c r="W91" s="145" t="s">
        <v>20</v>
      </c>
      <c r="X91" s="117" t="s">
        <v>20</v>
      </c>
      <c r="Y91" s="144" t="s">
        <v>20</v>
      </c>
      <c r="Z91" s="144" t="s">
        <v>20</v>
      </c>
      <c r="AA91" s="143" t="s">
        <v>20</v>
      </c>
    </row>
    <row r="92" spans="1:27" ht="13.5" customHeight="1">
      <c r="A92" s="425" t="s">
        <v>66</v>
      </c>
      <c r="B92" s="67" t="s">
        <v>66</v>
      </c>
      <c r="C92" s="203" t="s">
        <v>33</v>
      </c>
      <c r="D92" s="69"/>
      <c r="E92" s="207" t="s">
        <v>186</v>
      </c>
      <c r="F92" s="205" t="s">
        <v>186</v>
      </c>
      <c r="G92" s="205" t="s">
        <v>186</v>
      </c>
      <c r="H92" s="206" t="s">
        <v>186</v>
      </c>
      <c r="I92" s="207" t="s">
        <v>186</v>
      </c>
      <c r="J92" s="206" t="s">
        <v>195</v>
      </c>
      <c r="K92" s="207" t="s">
        <v>196</v>
      </c>
      <c r="L92" s="208" t="s">
        <v>196</v>
      </c>
      <c r="M92" s="207" t="s">
        <v>193</v>
      </c>
      <c r="N92" s="204" t="s">
        <v>193</v>
      </c>
      <c r="O92" s="205" t="s">
        <v>193</v>
      </c>
      <c r="P92" s="206" t="s">
        <v>193</v>
      </c>
      <c r="Q92" s="206" t="s">
        <v>193</v>
      </c>
      <c r="R92" s="207" t="s">
        <v>186</v>
      </c>
      <c r="S92" s="205" t="s">
        <v>186</v>
      </c>
      <c r="T92" s="205" t="s">
        <v>20</v>
      </c>
      <c r="U92" s="205" t="s">
        <v>198</v>
      </c>
      <c r="V92" s="205" t="s">
        <v>186</v>
      </c>
      <c r="W92" s="207" t="s">
        <v>198</v>
      </c>
      <c r="X92" s="205" t="s">
        <v>198</v>
      </c>
      <c r="Y92" s="206" t="s">
        <v>198</v>
      </c>
      <c r="Z92" s="206" t="s">
        <v>198</v>
      </c>
      <c r="AA92" s="208" t="s">
        <v>20</v>
      </c>
    </row>
    <row r="93" spans="1:27" ht="13.5" customHeight="1">
      <c r="A93" s="426"/>
      <c r="B93" s="76" t="s">
        <v>66</v>
      </c>
      <c r="C93" s="202" t="s">
        <v>35</v>
      </c>
      <c r="D93" s="83"/>
      <c r="E93" s="261"/>
      <c r="F93" s="282"/>
      <c r="G93" s="209" t="s">
        <v>195</v>
      </c>
      <c r="H93" s="210" t="s">
        <v>195</v>
      </c>
      <c r="I93" s="197" t="s">
        <v>196</v>
      </c>
      <c r="J93" s="210" t="s">
        <v>196</v>
      </c>
      <c r="K93" s="197" t="s">
        <v>189</v>
      </c>
      <c r="L93" s="211" t="s">
        <v>189</v>
      </c>
      <c r="M93" s="261"/>
      <c r="N93" s="263"/>
      <c r="O93" s="282"/>
      <c r="P93" s="283"/>
      <c r="Q93" s="283"/>
      <c r="R93" s="197" t="s">
        <v>195</v>
      </c>
      <c r="S93" s="282"/>
      <c r="T93" s="282"/>
      <c r="U93" s="282"/>
      <c r="V93" s="282"/>
      <c r="W93" s="261"/>
      <c r="X93" s="209" t="s">
        <v>186</v>
      </c>
      <c r="Y93" s="210" t="s">
        <v>196</v>
      </c>
      <c r="Z93" s="210" t="s">
        <v>186</v>
      </c>
      <c r="AA93" s="262"/>
    </row>
    <row r="94" spans="1:27" ht="13.5" customHeight="1">
      <c r="A94" s="426"/>
      <c r="B94" s="82" t="s">
        <v>66</v>
      </c>
      <c r="C94" s="202" t="s">
        <v>96</v>
      </c>
      <c r="D94" s="83"/>
      <c r="E94" s="263"/>
      <c r="F94" s="282"/>
      <c r="G94" s="209" t="s">
        <v>196</v>
      </c>
      <c r="H94" s="210" t="s">
        <v>189</v>
      </c>
      <c r="I94" s="197" t="s">
        <v>197</v>
      </c>
      <c r="J94" s="210" t="s">
        <v>197</v>
      </c>
      <c r="K94" s="197" t="s">
        <v>193</v>
      </c>
      <c r="L94" s="262"/>
      <c r="M94" s="261"/>
      <c r="N94" s="263"/>
      <c r="O94" s="282"/>
      <c r="P94" s="283"/>
      <c r="Q94" s="283"/>
      <c r="R94" s="261"/>
      <c r="S94" s="282"/>
      <c r="T94" s="282"/>
      <c r="U94" s="282"/>
      <c r="V94" s="282"/>
      <c r="W94" s="261"/>
      <c r="X94" s="282"/>
      <c r="Y94" s="283"/>
      <c r="Z94" s="283"/>
      <c r="AA94" s="262"/>
    </row>
    <row r="95" spans="1:27" ht="13.5" customHeight="1">
      <c r="A95" s="426"/>
      <c r="B95" s="82" t="s">
        <v>66</v>
      </c>
      <c r="C95" s="202" t="s">
        <v>95</v>
      </c>
      <c r="D95" s="83"/>
      <c r="E95" s="263"/>
      <c r="F95" s="282"/>
      <c r="G95" s="282"/>
      <c r="H95" s="283"/>
      <c r="I95" s="261"/>
      <c r="J95" s="283"/>
      <c r="K95" s="261"/>
      <c r="L95" s="211" t="s">
        <v>193</v>
      </c>
      <c r="M95" s="261"/>
      <c r="N95" s="263"/>
      <c r="O95" s="282"/>
      <c r="P95" s="283"/>
      <c r="Q95" s="283"/>
      <c r="R95" s="261"/>
      <c r="S95" s="282"/>
      <c r="T95" s="282"/>
      <c r="U95" s="282"/>
      <c r="V95" s="282"/>
      <c r="W95" s="261"/>
      <c r="X95" s="282"/>
      <c r="Y95" s="283"/>
      <c r="Z95" s="283"/>
      <c r="AA95" s="262"/>
    </row>
    <row r="96" spans="1:27" ht="13.5" customHeight="1">
      <c r="A96" s="426"/>
      <c r="B96" s="82" t="s">
        <v>66</v>
      </c>
      <c r="C96" s="202" t="s">
        <v>133</v>
      </c>
      <c r="D96" s="83"/>
      <c r="E96" s="263"/>
      <c r="F96" s="282"/>
      <c r="G96" s="282"/>
      <c r="H96" s="210" t="s">
        <v>196</v>
      </c>
      <c r="I96" s="261"/>
      <c r="J96" s="210" t="s">
        <v>187</v>
      </c>
      <c r="K96" s="261"/>
      <c r="L96" s="211" t="s">
        <v>193</v>
      </c>
      <c r="M96" s="261"/>
      <c r="N96" s="263"/>
      <c r="O96" s="282"/>
      <c r="P96" s="283"/>
      <c r="Q96" s="283"/>
      <c r="R96" s="197" t="s">
        <v>187</v>
      </c>
      <c r="S96" s="282"/>
      <c r="T96" s="282"/>
      <c r="U96" s="282"/>
      <c r="V96" s="209" t="s">
        <v>196</v>
      </c>
      <c r="W96" s="261"/>
      <c r="X96" s="282"/>
      <c r="Y96" s="283"/>
      <c r="Z96" s="283"/>
      <c r="AA96" s="262"/>
    </row>
    <row r="97" spans="1:28" ht="13.5" customHeight="1">
      <c r="A97" s="426"/>
      <c r="B97" s="82" t="s">
        <v>66</v>
      </c>
      <c r="C97" s="202" t="s">
        <v>141</v>
      </c>
      <c r="D97" s="83"/>
      <c r="E97" s="263"/>
      <c r="F97" s="209" t="s">
        <v>195</v>
      </c>
      <c r="G97" s="209" t="s">
        <v>196</v>
      </c>
      <c r="H97" s="210" t="s">
        <v>196</v>
      </c>
      <c r="I97" s="197" t="s">
        <v>187</v>
      </c>
      <c r="J97" s="210" t="s">
        <v>187</v>
      </c>
      <c r="K97" s="197" t="s">
        <v>193</v>
      </c>
      <c r="L97" s="211" t="s">
        <v>193</v>
      </c>
      <c r="M97" s="261"/>
      <c r="N97" s="263"/>
      <c r="O97" s="282"/>
      <c r="P97" s="283"/>
      <c r="Q97" s="283"/>
      <c r="R97" s="261"/>
      <c r="S97" s="282"/>
      <c r="T97" s="282"/>
      <c r="U97" s="282"/>
      <c r="V97" s="282"/>
      <c r="W97" s="261"/>
      <c r="X97" s="282"/>
      <c r="Y97" s="283"/>
      <c r="Z97" s="283"/>
      <c r="AA97" s="262"/>
    </row>
    <row r="98" spans="1:28" ht="13.5" customHeight="1">
      <c r="A98" s="426"/>
      <c r="B98" s="82" t="s">
        <v>66</v>
      </c>
      <c r="C98" s="202" t="s">
        <v>142</v>
      </c>
      <c r="D98" s="83"/>
      <c r="E98" s="263"/>
      <c r="F98" s="282"/>
      <c r="G98" s="282"/>
      <c r="H98" s="283"/>
      <c r="I98" s="261"/>
      <c r="J98" s="283"/>
      <c r="K98" s="261"/>
      <c r="L98" s="262"/>
      <c r="M98" s="261"/>
      <c r="N98" s="263"/>
      <c r="O98" s="282"/>
      <c r="P98" s="283"/>
      <c r="Q98" s="283"/>
      <c r="R98" s="197" t="s">
        <v>187</v>
      </c>
      <c r="S98" s="282"/>
      <c r="T98" s="282"/>
      <c r="U98" s="282"/>
      <c r="V98" s="209" t="s">
        <v>196</v>
      </c>
      <c r="W98" s="261"/>
      <c r="X98" s="282"/>
      <c r="Y98" s="283"/>
      <c r="Z98" s="283"/>
      <c r="AA98" s="262"/>
    </row>
    <row r="99" spans="1:28" ht="13.5" customHeight="1" thickBot="1">
      <c r="A99" s="427"/>
      <c r="B99" s="73" t="s">
        <v>66</v>
      </c>
      <c r="C99" s="222" t="s">
        <v>134</v>
      </c>
      <c r="D99" s="74"/>
      <c r="E99" s="270"/>
      <c r="F99" s="280"/>
      <c r="G99" s="280"/>
      <c r="H99" s="276"/>
      <c r="I99" s="272"/>
      <c r="J99" s="276"/>
      <c r="K99" s="272"/>
      <c r="L99" s="274"/>
      <c r="M99" s="272"/>
      <c r="N99" s="270"/>
      <c r="O99" s="280"/>
      <c r="P99" s="276"/>
      <c r="Q99" s="276"/>
      <c r="R99" s="272"/>
      <c r="S99" s="280"/>
      <c r="T99" s="280"/>
      <c r="U99" s="280"/>
      <c r="V99" s="280"/>
      <c r="W99" s="272"/>
      <c r="X99" s="220" t="s">
        <v>202</v>
      </c>
      <c r="Y99" s="276"/>
      <c r="Z99" s="276"/>
      <c r="AA99" s="274"/>
    </row>
    <row r="100" spans="1:28" ht="13.5" customHeight="1">
      <c r="A100" s="425" t="s">
        <v>93</v>
      </c>
      <c r="B100" s="90" t="s">
        <v>79</v>
      </c>
      <c r="C100" s="90"/>
      <c r="D100" s="91"/>
      <c r="E100" s="142"/>
      <c r="F100" s="117"/>
      <c r="G100" s="117"/>
      <c r="H100" s="144"/>
      <c r="I100" s="145"/>
      <c r="J100" s="144"/>
      <c r="K100" s="145"/>
      <c r="L100" s="143"/>
      <c r="M100" s="145"/>
      <c r="N100" s="142"/>
      <c r="O100" s="117"/>
      <c r="P100" s="144"/>
      <c r="Q100" s="144"/>
      <c r="R100" s="145">
        <v>7</v>
      </c>
      <c r="S100" s="117">
        <v>7</v>
      </c>
      <c r="T100" s="117" t="s">
        <v>20</v>
      </c>
      <c r="U100" s="117">
        <v>7</v>
      </c>
      <c r="V100" s="117">
        <v>7</v>
      </c>
      <c r="W100" s="145"/>
      <c r="X100" s="117"/>
      <c r="Y100" s="144"/>
      <c r="Z100" s="144"/>
      <c r="AA100" s="143"/>
    </row>
    <row r="101" spans="1:28" ht="13.5" customHeight="1">
      <c r="A101" s="426"/>
      <c r="B101" s="82" t="s">
        <v>80</v>
      </c>
      <c r="C101" s="82"/>
      <c r="D101" s="83"/>
      <c r="E101" s="149"/>
      <c r="F101" s="118"/>
      <c r="G101" s="118"/>
      <c r="H101" s="150"/>
      <c r="I101" s="151"/>
      <c r="J101" s="150"/>
      <c r="K101" s="151"/>
      <c r="L101" s="153"/>
      <c r="M101" s="151"/>
      <c r="N101" s="149"/>
      <c r="O101" s="118"/>
      <c r="P101" s="150"/>
      <c r="Q101" s="150"/>
      <c r="R101" s="151" t="s">
        <v>222</v>
      </c>
      <c r="S101" s="118" t="s">
        <v>20</v>
      </c>
      <c r="T101" s="118" t="s">
        <v>20</v>
      </c>
      <c r="U101" s="118" t="s">
        <v>20</v>
      </c>
      <c r="V101" s="118" t="s">
        <v>222</v>
      </c>
      <c r="W101" s="151"/>
      <c r="X101" s="118"/>
      <c r="Y101" s="150"/>
      <c r="Z101" s="150"/>
      <c r="AA101" s="153"/>
    </row>
    <row r="102" spans="1:28" ht="13.5" customHeight="1" thickBot="1">
      <c r="A102" s="426"/>
      <c r="B102" s="100" t="s">
        <v>81</v>
      </c>
      <c r="C102" s="100"/>
      <c r="D102" s="101"/>
      <c r="E102" s="164"/>
      <c r="F102" s="165"/>
      <c r="G102" s="165"/>
      <c r="H102" s="166"/>
      <c r="I102" s="167"/>
      <c r="J102" s="166"/>
      <c r="K102" s="167"/>
      <c r="L102" s="168"/>
      <c r="M102" s="167"/>
      <c r="N102" s="164"/>
      <c r="O102" s="165"/>
      <c r="P102" s="166"/>
      <c r="Q102" s="166"/>
      <c r="R102" s="167" t="s">
        <v>20</v>
      </c>
      <c r="S102" s="165" t="s">
        <v>20</v>
      </c>
      <c r="T102" s="165" t="s">
        <v>20</v>
      </c>
      <c r="U102" s="165" t="s">
        <v>20</v>
      </c>
      <c r="V102" s="165" t="s">
        <v>20</v>
      </c>
      <c r="W102" s="167"/>
      <c r="X102" s="165"/>
      <c r="Y102" s="166"/>
      <c r="Z102" s="166"/>
      <c r="AA102" s="168"/>
    </row>
    <row r="103" spans="1:28" ht="13.5" customHeight="1" thickBot="1">
      <c r="A103" s="426"/>
      <c r="B103" s="428" t="s">
        <v>82</v>
      </c>
      <c r="C103" s="429"/>
      <c r="D103" s="430"/>
      <c r="E103" s="169"/>
      <c r="F103" s="170"/>
      <c r="G103" s="170"/>
      <c r="H103" s="171"/>
      <c r="I103" s="172"/>
      <c r="J103" s="171"/>
      <c r="K103" s="172"/>
      <c r="L103" s="173"/>
      <c r="M103" s="172"/>
      <c r="N103" s="169"/>
      <c r="O103" s="170"/>
      <c r="P103" s="171"/>
      <c r="Q103" s="171"/>
      <c r="R103" s="172" t="s">
        <v>20</v>
      </c>
      <c r="S103" s="170" t="s">
        <v>20</v>
      </c>
      <c r="T103" s="170" t="s">
        <v>20</v>
      </c>
      <c r="U103" s="170" t="s">
        <v>20</v>
      </c>
      <c r="V103" s="170" t="s">
        <v>20</v>
      </c>
      <c r="W103" s="172"/>
      <c r="X103" s="170"/>
      <c r="Y103" s="171"/>
      <c r="Z103" s="171"/>
      <c r="AA103" s="173"/>
    </row>
    <row r="104" spans="1:28" ht="13.5" customHeight="1" thickBot="1">
      <c r="A104" s="427"/>
      <c r="B104" s="219" t="s">
        <v>83</v>
      </c>
      <c r="C104" s="92"/>
      <c r="D104" s="93"/>
      <c r="E104" s="159"/>
      <c r="F104" s="155"/>
      <c r="G104" s="155"/>
      <c r="H104" s="156"/>
      <c r="I104" s="157"/>
      <c r="J104" s="156"/>
      <c r="K104" s="157"/>
      <c r="L104" s="158"/>
      <c r="M104" s="157"/>
      <c r="N104" s="159"/>
      <c r="O104" s="155"/>
      <c r="P104" s="156"/>
      <c r="Q104" s="156"/>
      <c r="R104" s="157" t="s">
        <v>20</v>
      </c>
      <c r="S104" s="155" t="s">
        <v>20</v>
      </c>
      <c r="T104" s="155" t="s">
        <v>20</v>
      </c>
      <c r="U104" s="155" t="s">
        <v>20</v>
      </c>
      <c r="V104" s="155" t="s">
        <v>20</v>
      </c>
      <c r="W104" s="157"/>
      <c r="X104" s="155"/>
      <c r="Y104" s="156"/>
      <c r="Z104" s="156"/>
      <c r="AA104" s="158"/>
    </row>
    <row r="105" spans="1:28" ht="13.5" customHeight="1">
      <c r="A105" s="110"/>
      <c r="B105" s="90" t="s">
        <v>67</v>
      </c>
      <c r="C105" s="90"/>
      <c r="D105" s="91"/>
      <c r="E105" s="142" t="s">
        <v>20</v>
      </c>
      <c r="F105" s="117" t="s">
        <v>20</v>
      </c>
      <c r="G105" s="117" t="s">
        <v>20</v>
      </c>
      <c r="H105" s="144" t="s">
        <v>20</v>
      </c>
      <c r="I105" s="145" t="s">
        <v>20</v>
      </c>
      <c r="J105" s="144" t="s">
        <v>20</v>
      </c>
      <c r="K105" s="145" t="s">
        <v>20</v>
      </c>
      <c r="L105" s="143" t="s">
        <v>20</v>
      </c>
      <c r="M105" s="145" t="s">
        <v>20</v>
      </c>
      <c r="N105" s="142" t="s">
        <v>20</v>
      </c>
      <c r="O105" s="117" t="s">
        <v>20</v>
      </c>
      <c r="P105" s="144" t="s">
        <v>20</v>
      </c>
      <c r="Q105" s="144" t="s">
        <v>20</v>
      </c>
      <c r="R105" s="145" t="s">
        <v>20</v>
      </c>
      <c r="S105" s="117" t="s">
        <v>20</v>
      </c>
      <c r="T105" s="117" t="s">
        <v>20</v>
      </c>
      <c r="U105" s="117" t="s">
        <v>20</v>
      </c>
      <c r="V105" s="117" t="s">
        <v>20</v>
      </c>
      <c r="W105" s="145" t="s">
        <v>20</v>
      </c>
      <c r="X105" s="117"/>
      <c r="Y105" s="144"/>
      <c r="Z105" s="144"/>
      <c r="AA105" s="143" t="s">
        <v>20</v>
      </c>
    </row>
    <row r="106" spans="1:28" ht="13.5" customHeight="1">
      <c r="A106" s="81"/>
      <c r="B106" s="437" t="s">
        <v>92</v>
      </c>
      <c r="C106" s="437"/>
      <c r="D106" s="438"/>
      <c r="E106" s="149"/>
      <c r="F106" s="118"/>
      <c r="G106" s="118"/>
      <c r="H106" s="150"/>
      <c r="I106" s="151"/>
      <c r="J106" s="150"/>
      <c r="K106" s="151"/>
      <c r="L106" s="153"/>
      <c r="M106" s="151"/>
      <c r="N106" s="118"/>
      <c r="O106" s="118"/>
      <c r="P106" s="150"/>
      <c r="Q106" s="150"/>
      <c r="R106" s="151"/>
      <c r="S106" s="118"/>
      <c r="T106" s="118"/>
      <c r="U106" s="118"/>
      <c r="V106" s="118"/>
      <c r="W106" s="151" t="s">
        <v>20</v>
      </c>
      <c r="X106" s="118"/>
      <c r="Y106" s="150"/>
      <c r="Z106" s="150"/>
      <c r="AA106" s="153" t="s">
        <v>20</v>
      </c>
    </row>
    <row r="107" spans="1:28" ht="13.5" customHeight="1" thickBot="1">
      <c r="A107" s="89"/>
      <c r="B107" s="423" t="s">
        <v>84</v>
      </c>
      <c r="C107" s="423"/>
      <c r="D107" s="424"/>
      <c r="E107" s="137"/>
      <c r="F107" s="138"/>
      <c r="G107" s="138"/>
      <c r="H107" s="140"/>
      <c r="I107" s="154"/>
      <c r="J107" s="140"/>
      <c r="K107" s="154"/>
      <c r="L107" s="139"/>
      <c r="M107" s="154"/>
      <c r="N107" s="137"/>
      <c r="O107" s="138"/>
      <c r="P107" s="140"/>
      <c r="Q107" s="140"/>
      <c r="R107" s="154"/>
      <c r="S107" s="137"/>
      <c r="T107" s="137"/>
      <c r="U107" s="138"/>
      <c r="V107" s="139"/>
      <c r="W107" s="154" t="s">
        <v>20</v>
      </c>
      <c r="X107" s="138"/>
      <c r="Y107" s="140"/>
      <c r="Z107" s="140"/>
      <c r="AA107" s="139" t="s">
        <v>20</v>
      </c>
    </row>
    <row r="108" spans="1:28" s="2" customFormat="1" ht="13.5" customHeight="1">
      <c r="A108" s="110"/>
      <c r="B108" s="434" t="s">
        <v>48</v>
      </c>
      <c r="C108" s="434"/>
      <c r="D108" s="435"/>
      <c r="E108" s="142" t="s">
        <v>20</v>
      </c>
      <c r="F108" s="117" t="s">
        <v>20</v>
      </c>
      <c r="G108" s="117" t="s">
        <v>20</v>
      </c>
      <c r="H108" s="117" t="s">
        <v>20</v>
      </c>
      <c r="I108" s="145" t="s">
        <v>20</v>
      </c>
      <c r="J108" s="117" t="s">
        <v>20</v>
      </c>
      <c r="K108" s="145" t="s">
        <v>20</v>
      </c>
      <c r="L108" s="117" t="s">
        <v>20</v>
      </c>
      <c r="M108" s="145" t="s">
        <v>20</v>
      </c>
      <c r="N108" s="117" t="s">
        <v>20</v>
      </c>
      <c r="O108" s="117" t="s">
        <v>20</v>
      </c>
      <c r="P108" s="144" t="s">
        <v>20</v>
      </c>
      <c r="Q108" s="144" t="s">
        <v>20</v>
      </c>
      <c r="R108" s="145"/>
      <c r="S108" s="117"/>
      <c r="T108" s="144"/>
      <c r="U108" s="144"/>
      <c r="V108" s="144" t="s">
        <v>20</v>
      </c>
      <c r="W108" s="145" t="s">
        <v>20</v>
      </c>
      <c r="X108" s="117">
        <v>8</v>
      </c>
      <c r="Y108" s="144" t="s">
        <v>20</v>
      </c>
      <c r="Z108" s="144">
        <v>8</v>
      </c>
      <c r="AA108" s="143" t="s">
        <v>20</v>
      </c>
      <c r="AB108" s="15"/>
    </row>
    <row r="109" spans="1:28" ht="13.5" customHeight="1">
      <c r="A109" s="81"/>
      <c r="B109" s="82" t="s">
        <v>47</v>
      </c>
      <c r="C109" s="82"/>
      <c r="D109" s="83"/>
      <c r="E109" s="149" t="s">
        <v>20</v>
      </c>
      <c r="F109" s="118" t="s">
        <v>20</v>
      </c>
      <c r="G109" s="118" t="s">
        <v>20</v>
      </c>
      <c r="H109" s="118" t="s">
        <v>20</v>
      </c>
      <c r="I109" s="151" t="s">
        <v>20</v>
      </c>
      <c r="J109" s="118" t="s">
        <v>20</v>
      </c>
      <c r="K109" s="151" t="s">
        <v>20</v>
      </c>
      <c r="L109" s="118" t="s">
        <v>20</v>
      </c>
      <c r="M109" s="151" t="s">
        <v>20</v>
      </c>
      <c r="N109" s="118" t="s">
        <v>20</v>
      </c>
      <c r="O109" s="118" t="s">
        <v>20</v>
      </c>
      <c r="P109" s="150" t="s">
        <v>20</v>
      </c>
      <c r="Q109" s="150" t="s">
        <v>20</v>
      </c>
      <c r="R109" s="151" t="s">
        <v>20</v>
      </c>
      <c r="S109" s="118" t="s">
        <v>20</v>
      </c>
      <c r="T109" s="150"/>
      <c r="U109" s="150" t="s">
        <v>20</v>
      </c>
      <c r="V109" s="150"/>
      <c r="W109" s="151" t="s">
        <v>20</v>
      </c>
      <c r="X109" s="118" t="s">
        <v>20</v>
      </c>
      <c r="Y109" s="144" t="s">
        <v>20</v>
      </c>
      <c r="Z109" s="144"/>
      <c r="AA109" s="143" t="s">
        <v>20</v>
      </c>
    </row>
    <row r="110" spans="1:28" s="2" customFormat="1" ht="13.5" customHeight="1">
      <c r="A110" s="81"/>
      <c r="B110" s="82" t="s">
        <v>85</v>
      </c>
      <c r="C110" s="82"/>
      <c r="D110" s="83"/>
      <c r="E110" s="149" t="s">
        <v>20</v>
      </c>
      <c r="F110" s="118" t="s">
        <v>20</v>
      </c>
      <c r="G110" s="118" t="s">
        <v>20</v>
      </c>
      <c r="H110" s="118" t="s">
        <v>20</v>
      </c>
      <c r="I110" s="151" t="s">
        <v>20</v>
      </c>
      <c r="J110" s="118" t="s">
        <v>20</v>
      </c>
      <c r="K110" s="151" t="s">
        <v>20</v>
      </c>
      <c r="L110" s="118" t="s">
        <v>20</v>
      </c>
      <c r="M110" s="151" t="s">
        <v>20</v>
      </c>
      <c r="N110" s="118" t="s">
        <v>20</v>
      </c>
      <c r="O110" s="118" t="s">
        <v>20</v>
      </c>
      <c r="P110" s="150" t="s">
        <v>20</v>
      </c>
      <c r="Q110" s="150" t="s">
        <v>20</v>
      </c>
      <c r="R110" s="151" t="s">
        <v>89</v>
      </c>
      <c r="S110" s="118"/>
      <c r="T110" s="118"/>
      <c r="U110" s="118"/>
      <c r="V110" s="153" t="s">
        <v>20</v>
      </c>
      <c r="W110" s="151" t="s">
        <v>20</v>
      </c>
      <c r="X110" s="118"/>
      <c r="Y110" s="144"/>
      <c r="Z110" s="144"/>
      <c r="AA110" s="143" t="s">
        <v>20</v>
      </c>
      <c r="AB110" s="15"/>
    </row>
    <row r="111" spans="1:28" s="2" customFormat="1" ht="13.5" customHeight="1">
      <c r="A111" s="81"/>
      <c r="B111" s="82" t="s">
        <v>86</v>
      </c>
      <c r="C111" s="82"/>
      <c r="D111" s="83"/>
      <c r="E111" s="149" t="s">
        <v>20</v>
      </c>
      <c r="F111" s="118" t="s">
        <v>20</v>
      </c>
      <c r="G111" s="118" t="s">
        <v>20</v>
      </c>
      <c r="H111" s="118" t="s">
        <v>20</v>
      </c>
      <c r="I111" s="151" t="s">
        <v>20</v>
      </c>
      <c r="J111" s="118" t="s">
        <v>20</v>
      </c>
      <c r="K111" s="151" t="s">
        <v>20</v>
      </c>
      <c r="L111" s="118" t="s">
        <v>20</v>
      </c>
      <c r="M111" s="151" t="s">
        <v>20</v>
      </c>
      <c r="N111" s="118" t="s">
        <v>20</v>
      </c>
      <c r="O111" s="118" t="s">
        <v>20</v>
      </c>
      <c r="P111" s="150" t="s">
        <v>20</v>
      </c>
      <c r="Q111" s="150" t="s">
        <v>20</v>
      </c>
      <c r="R111" s="151" t="s">
        <v>20</v>
      </c>
      <c r="S111" s="118"/>
      <c r="T111" s="118"/>
      <c r="U111" s="118"/>
      <c r="V111" s="153" t="s">
        <v>20</v>
      </c>
      <c r="W111" s="151" t="s">
        <v>20</v>
      </c>
      <c r="X111" s="118"/>
      <c r="Y111" s="144"/>
      <c r="Z111" s="144"/>
      <c r="AA111" s="143" t="s">
        <v>20</v>
      </c>
      <c r="AB111" s="15"/>
    </row>
    <row r="112" spans="1:28" s="2" customFormat="1" ht="13.5" customHeight="1">
      <c r="A112" s="81"/>
      <c r="B112" s="82" t="s">
        <v>87</v>
      </c>
      <c r="C112" s="82"/>
      <c r="D112" s="83"/>
      <c r="E112" s="149" t="s">
        <v>20</v>
      </c>
      <c r="F112" s="118" t="s">
        <v>88</v>
      </c>
      <c r="G112" s="118" t="s">
        <v>88</v>
      </c>
      <c r="H112" s="118" t="s">
        <v>20</v>
      </c>
      <c r="I112" s="151" t="s">
        <v>20</v>
      </c>
      <c r="J112" s="118" t="s">
        <v>20</v>
      </c>
      <c r="K112" s="151" t="s">
        <v>20</v>
      </c>
      <c r="L112" s="118" t="s">
        <v>20</v>
      </c>
      <c r="M112" s="151" t="s">
        <v>20</v>
      </c>
      <c r="N112" s="118" t="s">
        <v>20</v>
      </c>
      <c r="O112" s="118" t="s">
        <v>20</v>
      </c>
      <c r="P112" s="150" t="s">
        <v>20</v>
      </c>
      <c r="Q112" s="150" t="s">
        <v>20</v>
      </c>
      <c r="R112" s="151" t="s">
        <v>89</v>
      </c>
      <c r="S112" s="118"/>
      <c r="T112" s="118"/>
      <c r="U112" s="118"/>
      <c r="V112" s="153" t="s">
        <v>20</v>
      </c>
      <c r="W112" s="151" t="s">
        <v>20</v>
      </c>
      <c r="X112" s="118"/>
      <c r="Y112" s="144"/>
      <c r="Z112" s="144"/>
      <c r="AA112" s="143" t="s">
        <v>20</v>
      </c>
      <c r="AB112" s="15"/>
    </row>
    <row r="113" spans="1:30" s="2" customFormat="1" ht="13.5" customHeight="1">
      <c r="A113" s="81"/>
      <c r="B113" s="82" t="s">
        <v>90</v>
      </c>
      <c r="C113" s="82"/>
      <c r="D113" s="83"/>
      <c r="E113" s="149" t="s">
        <v>20</v>
      </c>
      <c r="F113" s="118" t="s">
        <v>20</v>
      </c>
      <c r="G113" s="118" t="s">
        <v>20</v>
      </c>
      <c r="H113" s="118" t="s">
        <v>20</v>
      </c>
      <c r="I113" s="151" t="s">
        <v>20</v>
      </c>
      <c r="J113" s="118" t="s">
        <v>20</v>
      </c>
      <c r="K113" s="151" t="s">
        <v>20</v>
      </c>
      <c r="L113" s="118" t="s">
        <v>20</v>
      </c>
      <c r="M113" s="151" t="s">
        <v>20</v>
      </c>
      <c r="N113" s="118" t="s">
        <v>20</v>
      </c>
      <c r="O113" s="118" t="s">
        <v>20</v>
      </c>
      <c r="P113" s="150" t="s">
        <v>20</v>
      </c>
      <c r="Q113" s="150" t="s">
        <v>20</v>
      </c>
      <c r="R113" s="151" t="s">
        <v>89</v>
      </c>
      <c r="S113" s="118"/>
      <c r="T113" s="118"/>
      <c r="U113" s="118"/>
      <c r="V113" s="153" t="s">
        <v>20</v>
      </c>
      <c r="W113" s="151" t="s">
        <v>20</v>
      </c>
      <c r="X113" s="118"/>
      <c r="Y113" s="144"/>
      <c r="Z113" s="144"/>
      <c r="AA113" s="143" t="s">
        <v>20</v>
      </c>
      <c r="AB113" s="15"/>
    </row>
    <row r="114" spans="1:30" s="2" customFormat="1" ht="13.5" customHeight="1" thickBot="1">
      <c r="A114" s="378"/>
      <c r="B114" s="388" t="s">
        <v>91</v>
      </c>
      <c r="C114" s="388"/>
      <c r="D114" s="389"/>
      <c r="E114" s="390" t="s">
        <v>20</v>
      </c>
      <c r="F114" s="391" t="s">
        <v>20</v>
      </c>
      <c r="G114" s="391" t="s">
        <v>20</v>
      </c>
      <c r="H114" s="391" t="s">
        <v>20</v>
      </c>
      <c r="I114" s="392" t="s">
        <v>20</v>
      </c>
      <c r="J114" s="391" t="s">
        <v>20</v>
      </c>
      <c r="K114" s="392" t="s">
        <v>20</v>
      </c>
      <c r="L114" s="391" t="s">
        <v>20</v>
      </c>
      <c r="M114" s="392" t="s">
        <v>20</v>
      </c>
      <c r="N114" s="391" t="s">
        <v>20</v>
      </c>
      <c r="O114" s="391" t="s">
        <v>20</v>
      </c>
      <c r="P114" s="393" t="s">
        <v>20</v>
      </c>
      <c r="Q114" s="393" t="s">
        <v>20</v>
      </c>
      <c r="R114" s="392" t="s">
        <v>20</v>
      </c>
      <c r="S114" s="391"/>
      <c r="T114" s="391"/>
      <c r="U114" s="391"/>
      <c r="V114" s="394" t="s">
        <v>20</v>
      </c>
      <c r="W114" s="392" t="s">
        <v>20</v>
      </c>
      <c r="X114" s="391"/>
      <c r="Y114" s="393"/>
      <c r="Z114" s="393"/>
      <c r="AA114" s="394" t="s">
        <v>20</v>
      </c>
      <c r="AB114" s="15"/>
    </row>
    <row r="115" spans="1:30" ht="13.5" customHeight="1" thickTop="1">
      <c r="A115" s="110"/>
      <c r="B115" s="444" t="s">
        <v>100</v>
      </c>
      <c r="C115" s="445"/>
      <c r="D115" s="446"/>
      <c r="E115" s="379">
        <v>1</v>
      </c>
      <c r="F115" s="380">
        <v>1.5</v>
      </c>
      <c r="G115" s="380">
        <v>2.5</v>
      </c>
      <c r="H115" s="381">
        <v>3</v>
      </c>
      <c r="I115" s="382">
        <v>4</v>
      </c>
      <c r="J115" s="383">
        <v>5</v>
      </c>
      <c r="K115" s="384">
        <v>5</v>
      </c>
      <c r="L115" s="385">
        <v>6</v>
      </c>
      <c r="M115" s="384">
        <v>5</v>
      </c>
      <c r="N115" s="386">
        <v>6</v>
      </c>
      <c r="O115" s="387">
        <v>7</v>
      </c>
      <c r="P115" s="383">
        <v>8</v>
      </c>
      <c r="Q115" s="383">
        <v>9</v>
      </c>
      <c r="R115" s="384">
        <v>2</v>
      </c>
      <c r="S115" s="386">
        <v>1.5</v>
      </c>
      <c r="T115" s="386">
        <v>1</v>
      </c>
      <c r="U115" s="387">
        <v>1</v>
      </c>
      <c r="V115" s="385">
        <v>2</v>
      </c>
      <c r="W115" s="384" t="s">
        <v>108</v>
      </c>
      <c r="X115" s="387" t="s">
        <v>108</v>
      </c>
      <c r="Y115" s="387" t="s">
        <v>111</v>
      </c>
      <c r="Z115" s="383">
        <v>1</v>
      </c>
      <c r="AA115" s="385" t="s">
        <v>108</v>
      </c>
    </row>
    <row r="116" spans="1:30" ht="13.5" customHeight="1">
      <c r="A116" s="81"/>
      <c r="B116" s="447" t="s">
        <v>128</v>
      </c>
      <c r="C116" s="448"/>
      <c r="D116" s="449"/>
      <c r="E116" s="84">
        <v>30</v>
      </c>
      <c r="F116" s="85">
        <v>20</v>
      </c>
      <c r="G116" s="85">
        <v>12</v>
      </c>
      <c r="H116" s="86">
        <v>10</v>
      </c>
      <c r="I116" s="87">
        <v>7.5</v>
      </c>
      <c r="J116" s="86">
        <v>6.7</v>
      </c>
      <c r="K116" s="87">
        <v>6</v>
      </c>
      <c r="L116" s="88">
        <v>5</v>
      </c>
      <c r="M116" s="87">
        <v>6</v>
      </c>
      <c r="N116" s="84">
        <v>5</v>
      </c>
      <c r="O116" s="85">
        <v>4.3</v>
      </c>
      <c r="P116" s="86">
        <v>3.8</v>
      </c>
      <c r="Q116" s="86">
        <v>3.5</v>
      </c>
      <c r="R116" s="87">
        <v>20</v>
      </c>
      <c r="S116" s="84">
        <v>40</v>
      </c>
      <c r="T116" s="84">
        <v>40</v>
      </c>
      <c r="U116" s="84">
        <v>40</v>
      </c>
      <c r="V116" s="88">
        <v>20</v>
      </c>
      <c r="W116" s="87" t="s">
        <v>106</v>
      </c>
      <c r="X116" s="84" t="s">
        <v>109</v>
      </c>
      <c r="Y116" s="84" t="s">
        <v>112</v>
      </c>
      <c r="Z116" s="84">
        <v>50</v>
      </c>
      <c r="AA116" s="88" t="s">
        <v>106</v>
      </c>
      <c r="AC116"/>
      <c r="AD116"/>
    </row>
    <row r="117" spans="1:30" ht="13.5" customHeight="1">
      <c r="A117" s="81"/>
      <c r="B117" s="82" t="s">
        <v>226</v>
      </c>
      <c r="C117" s="77" t="s">
        <v>227</v>
      </c>
      <c r="D117" s="231"/>
      <c r="E117" s="292"/>
      <c r="F117" s="85" t="s">
        <v>163</v>
      </c>
      <c r="G117" s="85" t="s">
        <v>150</v>
      </c>
      <c r="H117" s="86" t="s">
        <v>223</v>
      </c>
      <c r="I117" s="87" t="s">
        <v>164</v>
      </c>
      <c r="J117" s="86" t="s">
        <v>165</v>
      </c>
      <c r="K117" s="87" t="s">
        <v>151</v>
      </c>
      <c r="L117" s="88" t="s">
        <v>152</v>
      </c>
      <c r="M117" s="294"/>
      <c r="N117" s="292"/>
      <c r="O117" s="85" t="s">
        <v>153</v>
      </c>
      <c r="P117" s="86" t="s">
        <v>154</v>
      </c>
      <c r="Q117" s="86" t="s">
        <v>155</v>
      </c>
      <c r="R117" s="87" t="s">
        <v>161</v>
      </c>
      <c r="S117" s="292"/>
      <c r="T117" s="292"/>
      <c r="U117" s="292"/>
      <c r="V117" s="88" t="s">
        <v>161</v>
      </c>
      <c r="W117" s="294"/>
      <c r="X117" s="292"/>
      <c r="Y117" s="292"/>
      <c r="Z117" s="292"/>
      <c r="AA117" s="296"/>
      <c r="AC117"/>
      <c r="AD117"/>
    </row>
    <row r="118" spans="1:30" ht="13.5" customHeight="1">
      <c r="A118" s="81"/>
      <c r="B118" s="447" t="s">
        <v>129</v>
      </c>
      <c r="C118" s="448"/>
      <c r="D118" s="449"/>
      <c r="E118" s="84">
        <v>30</v>
      </c>
      <c r="F118" s="85">
        <v>30</v>
      </c>
      <c r="G118" s="85">
        <v>30</v>
      </c>
      <c r="H118" s="86">
        <v>30</v>
      </c>
      <c r="I118" s="87">
        <v>30</v>
      </c>
      <c r="J118" s="86">
        <v>30</v>
      </c>
      <c r="K118" s="87">
        <v>30</v>
      </c>
      <c r="L118" s="88">
        <v>30</v>
      </c>
      <c r="M118" s="87">
        <v>30</v>
      </c>
      <c r="N118" s="84">
        <v>30</v>
      </c>
      <c r="O118" s="85">
        <v>30</v>
      </c>
      <c r="P118" s="86">
        <v>30</v>
      </c>
      <c r="Q118" s="86">
        <v>30</v>
      </c>
      <c r="R118" s="87">
        <v>30</v>
      </c>
      <c r="S118" s="84">
        <v>30</v>
      </c>
      <c r="T118" s="84">
        <v>30</v>
      </c>
      <c r="U118" s="84">
        <v>30</v>
      </c>
      <c r="V118" s="88">
        <v>30</v>
      </c>
      <c r="W118" s="87" t="s">
        <v>107</v>
      </c>
      <c r="X118" s="84" t="s">
        <v>110</v>
      </c>
      <c r="Y118" s="84" t="s">
        <v>110</v>
      </c>
      <c r="Z118" s="84">
        <v>50</v>
      </c>
      <c r="AA118" s="88" t="s">
        <v>107</v>
      </c>
      <c r="AC118"/>
      <c r="AD118"/>
    </row>
    <row r="119" spans="1:30" ht="13.5" customHeight="1" thickBot="1">
      <c r="A119" s="111"/>
      <c r="B119" s="73" t="s">
        <v>226</v>
      </c>
      <c r="C119" s="233" t="s">
        <v>227</v>
      </c>
      <c r="D119" s="234"/>
      <c r="E119" s="293"/>
      <c r="F119" s="112" t="s">
        <v>166</v>
      </c>
      <c r="G119" s="113" t="s">
        <v>156</v>
      </c>
      <c r="H119" s="114" t="s">
        <v>168</v>
      </c>
      <c r="I119" s="33" t="s">
        <v>167</v>
      </c>
      <c r="J119" s="114" t="s">
        <v>168</v>
      </c>
      <c r="K119" s="33" t="s">
        <v>156</v>
      </c>
      <c r="L119" s="115" t="s">
        <v>157</v>
      </c>
      <c r="M119" s="295"/>
      <c r="N119" s="293"/>
      <c r="O119" s="113" t="s">
        <v>158</v>
      </c>
      <c r="P119" s="114" t="s">
        <v>159</v>
      </c>
      <c r="Q119" s="114" t="s">
        <v>157</v>
      </c>
      <c r="R119" s="33" t="s">
        <v>162</v>
      </c>
      <c r="S119" s="293"/>
      <c r="T119" s="293"/>
      <c r="U119" s="293"/>
      <c r="V119" s="114" t="s">
        <v>162</v>
      </c>
      <c r="W119" s="295"/>
      <c r="X119" s="293"/>
      <c r="Y119" s="293"/>
      <c r="Z119" s="293"/>
      <c r="AA119" s="297"/>
      <c r="AC119"/>
      <c r="AD119"/>
    </row>
    <row r="120" spans="1:30" ht="13.5" customHeight="1">
      <c r="A120" s="425" t="s">
        <v>42</v>
      </c>
      <c r="B120" s="431" t="s">
        <v>256</v>
      </c>
      <c r="C120" s="432"/>
      <c r="D120" s="433"/>
      <c r="E120" s="64">
        <v>6</v>
      </c>
      <c r="F120" s="64">
        <v>6</v>
      </c>
      <c r="G120" s="64">
        <v>6</v>
      </c>
      <c r="H120" s="71">
        <v>6</v>
      </c>
      <c r="I120" s="80">
        <v>6</v>
      </c>
      <c r="J120" s="71">
        <v>6</v>
      </c>
      <c r="K120" s="80">
        <v>6</v>
      </c>
      <c r="L120" s="175"/>
      <c r="M120" s="176"/>
      <c r="N120" s="177"/>
      <c r="O120" s="177"/>
      <c r="P120" s="175"/>
      <c r="Q120" s="175"/>
      <c r="R120" s="80">
        <v>6</v>
      </c>
      <c r="S120" s="70">
        <v>6</v>
      </c>
      <c r="T120" s="175"/>
      <c r="U120" s="70">
        <v>6</v>
      </c>
      <c r="V120" s="71">
        <v>6</v>
      </c>
      <c r="W120" s="176"/>
      <c r="X120" s="70">
        <v>6</v>
      </c>
      <c r="Y120" s="70">
        <v>6</v>
      </c>
      <c r="Z120" s="70">
        <v>6</v>
      </c>
      <c r="AA120" s="178"/>
      <c r="AC120"/>
      <c r="AD120"/>
    </row>
    <row r="121" spans="1:30" ht="13.5" customHeight="1">
      <c r="A121" s="426"/>
      <c r="B121" s="436" t="s">
        <v>257</v>
      </c>
      <c r="C121" s="437"/>
      <c r="D121" s="438"/>
      <c r="E121" s="102">
        <v>6</v>
      </c>
      <c r="F121" s="103">
        <v>6</v>
      </c>
      <c r="G121" s="103">
        <v>6</v>
      </c>
      <c r="H121" s="104">
        <v>6</v>
      </c>
      <c r="I121" s="87">
        <v>6</v>
      </c>
      <c r="J121" s="104">
        <v>6</v>
      </c>
      <c r="K121" s="105">
        <v>6</v>
      </c>
      <c r="L121" s="106">
        <v>6</v>
      </c>
      <c r="M121" s="105">
        <v>6</v>
      </c>
      <c r="N121" s="85">
        <v>6</v>
      </c>
      <c r="O121" s="85">
        <v>6</v>
      </c>
      <c r="P121" s="86">
        <v>6</v>
      </c>
      <c r="Q121" s="86">
        <v>6</v>
      </c>
      <c r="R121" s="87">
        <v>6</v>
      </c>
      <c r="S121" s="103">
        <v>6</v>
      </c>
      <c r="T121" s="103">
        <v>6</v>
      </c>
      <c r="U121" s="103">
        <v>6</v>
      </c>
      <c r="V121" s="103">
        <v>6</v>
      </c>
      <c r="W121" s="87">
        <v>6</v>
      </c>
      <c r="X121" s="103">
        <v>6</v>
      </c>
      <c r="Y121" s="104">
        <v>6</v>
      </c>
      <c r="Z121" s="104">
        <v>6</v>
      </c>
      <c r="AA121" s="106">
        <v>6</v>
      </c>
      <c r="AC121"/>
      <c r="AD121"/>
    </row>
    <row r="122" spans="1:30" ht="13.5" customHeight="1" thickBot="1">
      <c r="A122" s="427"/>
      <c r="B122" s="422" t="s">
        <v>113</v>
      </c>
      <c r="C122" s="423"/>
      <c r="D122" s="424"/>
      <c r="E122" s="255">
        <v>15</v>
      </c>
      <c r="F122" s="256">
        <v>15</v>
      </c>
      <c r="G122" s="256">
        <v>15</v>
      </c>
      <c r="H122" s="257">
        <v>15</v>
      </c>
      <c r="I122" s="255">
        <v>15</v>
      </c>
      <c r="J122" s="257">
        <v>15</v>
      </c>
      <c r="K122" s="255">
        <v>15</v>
      </c>
      <c r="L122" s="258">
        <v>15</v>
      </c>
      <c r="M122" s="255">
        <v>15</v>
      </c>
      <c r="N122" s="259">
        <v>15</v>
      </c>
      <c r="O122" s="256">
        <v>15</v>
      </c>
      <c r="P122" s="257">
        <v>15</v>
      </c>
      <c r="Q122" s="257">
        <v>15</v>
      </c>
      <c r="R122" s="255">
        <v>15</v>
      </c>
      <c r="S122" s="259">
        <v>15</v>
      </c>
      <c r="T122" s="259">
        <v>15</v>
      </c>
      <c r="U122" s="259">
        <v>15</v>
      </c>
      <c r="V122" s="259">
        <v>15</v>
      </c>
      <c r="W122" s="255">
        <v>15</v>
      </c>
      <c r="X122" s="256">
        <v>15</v>
      </c>
      <c r="Y122" s="257">
        <v>15</v>
      </c>
      <c r="Z122" s="257">
        <v>15</v>
      </c>
      <c r="AA122" s="258">
        <v>15</v>
      </c>
      <c r="AC122"/>
      <c r="AD122"/>
    </row>
    <row r="123" spans="1:30" ht="13.5" hidden="1" thickBot="1">
      <c r="N123" s="15"/>
      <c r="O123" s="15"/>
      <c r="P123" s="15"/>
      <c r="Q123" s="15"/>
      <c r="R123" s="15"/>
      <c r="S123" s="15"/>
      <c r="U123" s="15"/>
    </row>
    <row r="124" spans="1:30" ht="15.75" thickBot="1">
      <c r="A124" s="12"/>
      <c r="B124" s="12"/>
      <c r="C124" s="12"/>
      <c r="D124" s="13"/>
      <c r="E124" s="29" t="str">
        <f t="shared" ref="E124:AA124" si="0">E6</f>
        <v>ย.1</v>
      </c>
      <c r="F124" s="23" t="str">
        <f t="shared" si="0"/>
        <v>ย.2</v>
      </c>
      <c r="G124" s="23" t="str">
        <f t="shared" si="0"/>
        <v>ย.3</v>
      </c>
      <c r="H124" s="24" t="str">
        <f t="shared" si="0"/>
        <v>ย.4</v>
      </c>
      <c r="I124" s="22" t="str">
        <f t="shared" si="0"/>
        <v>ย.5</v>
      </c>
      <c r="J124" s="24" t="str">
        <f t="shared" si="0"/>
        <v>ย.6</v>
      </c>
      <c r="K124" s="22" t="str">
        <f t="shared" si="0"/>
        <v>ย.7</v>
      </c>
      <c r="L124" s="25" t="str">
        <f t="shared" si="0"/>
        <v>ย.8</v>
      </c>
      <c r="M124" s="22" t="str">
        <f t="shared" si="0"/>
        <v>พ.1</v>
      </c>
      <c r="N124" s="23" t="str">
        <f t="shared" si="0"/>
        <v>พ.2</v>
      </c>
      <c r="O124" s="23" t="str">
        <f t="shared" si="0"/>
        <v>พ.3</v>
      </c>
      <c r="P124" s="23" t="str">
        <f t="shared" si="0"/>
        <v>พ.4</v>
      </c>
      <c r="Q124" s="25" t="str">
        <f t="shared" si="0"/>
        <v>พ.5</v>
      </c>
      <c r="R124" s="22" t="str">
        <f t="shared" si="0"/>
        <v>อ.1</v>
      </c>
      <c r="S124" s="23" t="str">
        <f t="shared" si="0"/>
        <v>อ.2</v>
      </c>
      <c r="T124" s="23" t="str">
        <f t="shared" si="0"/>
        <v>อ.3</v>
      </c>
      <c r="U124" s="26" t="str">
        <f t="shared" si="0"/>
        <v>อ.4</v>
      </c>
      <c r="V124" s="27" t="str">
        <f t="shared" si="0"/>
        <v>อ.5</v>
      </c>
      <c r="W124" s="22" t="str">
        <f t="shared" si="0"/>
        <v>ก.1</v>
      </c>
      <c r="X124" s="23" t="str">
        <f t="shared" si="0"/>
        <v>ก.2</v>
      </c>
      <c r="Y124" s="23" t="str">
        <f t="shared" si="0"/>
        <v>ก.3</v>
      </c>
      <c r="Z124" s="23" t="str">
        <f t="shared" si="0"/>
        <v>ก.4</v>
      </c>
      <c r="AA124" s="27" t="str">
        <f t="shared" si="0"/>
        <v>อก.</v>
      </c>
      <c r="AB124"/>
      <c r="AC124"/>
      <c r="AD124"/>
    </row>
    <row r="125" spans="1:30" ht="6.95" customHeight="1">
      <c r="A125" s="409" t="s">
        <v>240</v>
      </c>
      <c r="B125" s="410"/>
      <c r="E125" s="420" t="s">
        <v>239</v>
      </c>
      <c r="F125" s="420"/>
      <c r="H125" s="15"/>
      <c r="O125" s="420" t="s">
        <v>145</v>
      </c>
      <c r="P125" s="420"/>
      <c r="Q125" s="420"/>
      <c r="R125" s="420"/>
      <c r="Z125" s="189"/>
      <c r="AA125"/>
    </row>
    <row r="126" spans="1:30" ht="13.5" customHeight="1">
      <c r="A126" s="410"/>
      <c r="B126" s="410"/>
      <c r="E126" s="409"/>
      <c r="F126" s="409"/>
      <c r="H126" s="15"/>
      <c r="O126" s="409"/>
      <c r="P126" s="409"/>
      <c r="Q126" s="409"/>
      <c r="R126" s="409"/>
      <c r="X126" s="15"/>
      <c r="Z126" s="189"/>
      <c r="AA126"/>
    </row>
    <row r="127" spans="1:30" ht="6.95" customHeight="1">
      <c r="A127" s="10"/>
      <c r="B127" s="11"/>
      <c r="C127" s="11"/>
      <c r="D127" s="11"/>
      <c r="Z127" s="189"/>
      <c r="AA127"/>
    </row>
    <row r="128" spans="1:30" ht="13.5" customHeight="1">
      <c r="A128" s="3"/>
      <c r="B128" s="17" t="s">
        <v>177</v>
      </c>
      <c r="C128" s="21" t="s">
        <v>20</v>
      </c>
      <c r="D128" s="19" t="s">
        <v>178</v>
      </c>
      <c r="E128" s="14" t="s">
        <v>36</v>
      </c>
      <c r="F128" s="19" t="s">
        <v>172</v>
      </c>
      <c r="G128" s="15"/>
      <c r="O128" s="184" t="s">
        <v>171</v>
      </c>
      <c r="P128" s="185"/>
      <c r="Q128" s="185"/>
      <c r="R128" s="179"/>
      <c r="S128" s="179"/>
      <c r="T128" s="179"/>
      <c r="U128" s="179"/>
      <c r="V128" s="186" t="s">
        <v>231</v>
      </c>
      <c r="W128" s="179"/>
      <c r="X128" s="179"/>
      <c r="Y128" s="179"/>
      <c r="Z128" s="187"/>
      <c r="AA128" s="187"/>
    </row>
    <row r="129" spans="1:27" ht="13.5" customHeight="1">
      <c r="A129" s="15"/>
      <c r="E129" s="14" t="s">
        <v>35</v>
      </c>
      <c r="F129" s="19" t="s">
        <v>173</v>
      </c>
      <c r="G129" s="15"/>
      <c r="L129" s="15"/>
      <c r="O129" s="347" t="s">
        <v>2</v>
      </c>
      <c r="P129" s="348" t="s">
        <v>212</v>
      </c>
      <c r="Q129" s="348"/>
      <c r="R129" s="180"/>
      <c r="S129" s="180"/>
      <c r="T129" s="180"/>
      <c r="U129" s="180"/>
      <c r="V129" s="348" t="s">
        <v>232</v>
      </c>
      <c r="W129" s="180"/>
      <c r="X129" s="180"/>
      <c r="Y129" s="180"/>
      <c r="Z129" s="180"/>
      <c r="AA129" s="180"/>
    </row>
    <row r="130" spans="1:27" ht="13.5" customHeight="1">
      <c r="A130" s="356" t="str">
        <f>E147</f>
        <v>9a</v>
      </c>
      <c r="B130" s="17" t="str">
        <f>"= อนุญาตโดยมีเงื่อนไข "&amp;E147</f>
        <v>= อนุญาตโดยมีเงื่อนไข 9a</v>
      </c>
      <c r="E130" s="14" t="s">
        <v>73</v>
      </c>
      <c r="F130" s="19" t="s">
        <v>174</v>
      </c>
      <c r="G130" s="15"/>
      <c r="L130" s="15"/>
      <c r="O130" s="343" t="s">
        <v>16</v>
      </c>
      <c r="P130" s="349" t="s">
        <v>68</v>
      </c>
      <c r="Q130" s="349"/>
      <c r="R130" s="180"/>
      <c r="S130" s="180"/>
      <c r="T130" s="180"/>
      <c r="U130" s="180"/>
      <c r="V130" s="348" t="s">
        <v>233</v>
      </c>
      <c r="W130" s="180"/>
      <c r="X130" s="180"/>
      <c r="Y130" s="180"/>
      <c r="Z130" s="180"/>
      <c r="AA130" s="180"/>
    </row>
    <row r="131" spans="1:27" ht="13.5" customHeight="1">
      <c r="A131" s="15"/>
      <c r="B131" s="14"/>
      <c r="E131" s="14" t="s">
        <v>94</v>
      </c>
      <c r="F131" s="19" t="s">
        <v>175</v>
      </c>
      <c r="G131" s="15"/>
      <c r="L131" s="15"/>
      <c r="O131" s="343" t="s">
        <v>16</v>
      </c>
      <c r="P131" s="345" t="s">
        <v>244</v>
      </c>
      <c r="Q131" s="345"/>
      <c r="R131" s="181"/>
      <c r="S131" s="181"/>
      <c r="T131" s="181"/>
      <c r="U131" s="181"/>
      <c r="V131" s="345" t="s">
        <v>234</v>
      </c>
      <c r="W131" s="181"/>
      <c r="X131" s="181"/>
      <c r="Y131" s="181"/>
      <c r="Z131" s="181"/>
      <c r="AA131" s="181"/>
    </row>
    <row r="132" spans="1:27" ht="13.5" customHeight="1">
      <c r="A132" s="18" t="str">
        <f>E132&amp;"+"&amp;E139</f>
        <v>1e+2</v>
      </c>
      <c r="B132" s="19" t="str">
        <f>"= อนุญาตโดยมีเงื่อนไขทั้ง "&amp;E132&amp;" และ "&amp;E139</f>
        <v>= อนุญาตโดยมีเงื่อนไขทั้ง 1e และ 2</v>
      </c>
      <c r="E132" s="14" t="s">
        <v>96</v>
      </c>
      <c r="F132" s="19" t="s">
        <v>176</v>
      </c>
      <c r="G132" s="15"/>
      <c r="L132" s="15"/>
      <c r="P132" s="15" t="s">
        <v>245</v>
      </c>
      <c r="Q132" s="15"/>
      <c r="R132" s="182"/>
      <c r="S132" s="182"/>
      <c r="T132" s="182"/>
      <c r="U132" s="182"/>
      <c r="V132" s="15"/>
      <c r="W132" s="182"/>
      <c r="X132" s="182"/>
      <c r="Y132" s="182"/>
      <c r="Z132" s="182"/>
      <c r="AA132" s="182"/>
    </row>
    <row r="133" spans="1:27" ht="13.5" customHeight="1">
      <c r="A133" s="15"/>
      <c r="E133" s="14" t="s">
        <v>132</v>
      </c>
      <c r="F133" s="19" t="s">
        <v>135</v>
      </c>
      <c r="G133" s="15"/>
      <c r="H133" s="116"/>
      <c r="I133" s="116"/>
      <c r="J133" s="116"/>
      <c r="L133" s="15"/>
      <c r="P133" s="15" t="s">
        <v>119</v>
      </c>
      <c r="Q133" s="15"/>
      <c r="R133" s="182"/>
      <c r="S133" s="182"/>
      <c r="T133" s="182"/>
      <c r="U133" s="182"/>
      <c r="V133" s="15"/>
      <c r="W133" s="182"/>
      <c r="X133" s="182"/>
      <c r="Y133" s="182"/>
      <c r="Z133" s="182"/>
      <c r="AA133" s="182"/>
    </row>
    <row r="134" spans="1:27" ht="13.5" customHeight="1">
      <c r="A134" s="356" t="str">
        <f>E131&amp;","&amp;E147</f>
        <v>1d,9a</v>
      </c>
      <c r="B134" s="17" t="str">
        <f>"= อนุญาตโดยมีเงื่อนไข "&amp;E131&amp;" หรือ "&amp;E147</f>
        <v>= อนุญาตโดยมีเงื่อนไข 1d หรือ 9a</v>
      </c>
      <c r="E134" s="14" t="s">
        <v>88</v>
      </c>
      <c r="F134" s="421" t="s">
        <v>250</v>
      </c>
      <c r="G134" s="421"/>
      <c r="H134" s="421"/>
      <c r="I134" s="421"/>
      <c r="J134" s="421"/>
      <c r="K134" s="421"/>
      <c r="L134" s="421"/>
      <c r="M134" s="421"/>
      <c r="N134" s="421"/>
      <c r="P134" s="15" t="s">
        <v>120</v>
      </c>
      <c r="Q134" s="15"/>
      <c r="R134" s="182"/>
      <c r="S134" s="182"/>
      <c r="T134" s="182"/>
      <c r="U134" s="182"/>
      <c r="V134" s="15"/>
      <c r="W134" s="182"/>
      <c r="X134" s="182"/>
      <c r="Y134" s="182"/>
      <c r="Z134" s="182"/>
      <c r="AA134" s="182"/>
    </row>
    <row r="135" spans="1:27" ht="13.5" customHeight="1">
      <c r="A135" s="15"/>
      <c r="B135" s="408" t="s">
        <v>210</v>
      </c>
      <c r="C135" s="408"/>
      <c r="D135" s="408"/>
      <c r="E135" s="15"/>
      <c r="F135" s="421"/>
      <c r="G135" s="421"/>
      <c r="H135" s="421"/>
      <c r="I135" s="421"/>
      <c r="J135" s="421"/>
      <c r="K135" s="421"/>
      <c r="L135" s="421"/>
      <c r="M135" s="421"/>
      <c r="N135" s="421"/>
      <c r="O135" s="343" t="s">
        <v>16</v>
      </c>
      <c r="P135" s="348" t="s">
        <v>213</v>
      </c>
      <c r="Q135" s="348"/>
      <c r="R135" s="180"/>
      <c r="S135" s="180"/>
      <c r="T135" s="180"/>
      <c r="U135" s="180"/>
      <c r="V135" s="348" t="s">
        <v>235</v>
      </c>
      <c r="W135" s="180"/>
      <c r="X135" s="180"/>
      <c r="Y135" s="180"/>
      <c r="Z135" s="180"/>
      <c r="AA135" s="180"/>
    </row>
    <row r="136" spans="1:27" ht="13.5" customHeight="1">
      <c r="A136" s="209" t="s">
        <v>196</v>
      </c>
      <c r="B136" s="408"/>
      <c r="C136" s="408"/>
      <c r="D136" s="408"/>
      <c r="E136" s="14" t="s">
        <v>89</v>
      </c>
      <c r="F136" s="19" t="s">
        <v>169</v>
      </c>
      <c r="G136" s="15"/>
      <c r="L136" s="15"/>
      <c r="O136" s="344" t="s">
        <v>17</v>
      </c>
      <c r="P136" s="345" t="s">
        <v>246</v>
      </c>
      <c r="Q136" s="345"/>
      <c r="R136" s="181"/>
      <c r="S136" s="181"/>
      <c r="T136" s="181"/>
      <c r="U136" s="181"/>
      <c r="V136" s="345" t="s">
        <v>236</v>
      </c>
      <c r="W136" s="181"/>
      <c r="X136" s="181"/>
      <c r="Y136" s="181"/>
      <c r="Z136" s="181"/>
      <c r="AA136" s="181"/>
    </row>
    <row r="137" spans="1:27" ht="13.5" customHeight="1">
      <c r="A137" s="15"/>
      <c r="E137" s="14" t="s">
        <v>95</v>
      </c>
      <c r="F137" s="19" t="s">
        <v>101</v>
      </c>
      <c r="G137" s="15"/>
      <c r="H137" s="116"/>
      <c r="I137" s="116"/>
      <c r="J137" s="116"/>
      <c r="L137" s="15"/>
      <c r="P137" s="15" t="s">
        <v>117</v>
      </c>
      <c r="Q137" s="15"/>
      <c r="R137" s="182"/>
      <c r="S137" s="182"/>
      <c r="T137" s="182"/>
      <c r="U137" s="182"/>
      <c r="V137" s="346"/>
      <c r="W137" s="182"/>
      <c r="X137" s="182"/>
      <c r="Y137" s="182"/>
      <c r="Z137" s="182"/>
      <c r="AA137" s="182"/>
    </row>
    <row r="138" spans="1:27" ht="13.5" customHeight="1">
      <c r="A138" s="209" t="s">
        <v>193</v>
      </c>
      <c r="B138" s="17" t="s">
        <v>211</v>
      </c>
      <c r="E138" s="14" t="s">
        <v>133</v>
      </c>
      <c r="F138" s="19" t="s">
        <v>105</v>
      </c>
      <c r="G138" s="15"/>
      <c r="L138" s="15"/>
      <c r="P138" s="15" t="s">
        <v>118</v>
      </c>
      <c r="Q138" s="15"/>
      <c r="R138" s="182"/>
      <c r="S138" s="182"/>
      <c r="T138" s="182"/>
      <c r="U138" s="182"/>
      <c r="V138" s="346"/>
      <c r="W138" s="182"/>
      <c r="X138" s="182"/>
      <c r="Y138" s="182"/>
      <c r="Z138" s="182"/>
      <c r="AA138" s="182"/>
    </row>
    <row r="139" spans="1:27" ht="13.5" customHeight="1">
      <c r="E139" s="14">
        <v>2</v>
      </c>
      <c r="F139" s="19" t="s">
        <v>215</v>
      </c>
      <c r="G139" s="15"/>
      <c r="L139" s="15"/>
      <c r="O139" s="350"/>
      <c r="P139" s="351" t="s">
        <v>247</v>
      </c>
      <c r="Q139" s="351"/>
      <c r="R139" s="183"/>
      <c r="S139" s="183"/>
      <c r="T139" s="183"/>
      <c r="U139" s="183"/>
      <c r="V139" s="354"/>
      <c r="W139" s="183"/>
      <c r="X139" s="183"/>
      <c r="Y139" s="183"/>
      <c r="Z139" s="183"/>
      <c r="AA139" s="183"/>
    </row>
    <row r="140" spans="1:27" ht="13.5" customHeight="1">
      <c r="A140" s="335"/>
      <c r="B140" s="19" t="s">
        <v>52</v>
      </c>
      <c r="E140" s="14">
        <v>3</v>
      </c>
      <c r="F140" s="174" t="s">
        <v>62</v>
      </c>
      <c r="G140" s="15"/>
      <c r="K140" s="15"/>
      <c r="L140" s="15"/>
      <c r="O140" s="344" t="s">
        <v>17</v>
      </c>
      <c r="P140" s="348" t="s">
        <v>76</v>
      </c>
      <c r="Q140" s="348"/>
      <c r="R140" s="180"/>
      <c r="S140" s="180"/>
      <c r="T140" s="180"/>
      <c r="U140" s="180"/>
      <c r="V140" s="348" t="s">
        <v>237</v>
      </c>
      <c r="W140" s="180"/>
      <c r="X140" s="180"/>
      <c r="Y140" s="180"/>
      <c r="Z140" s="180"/>
      <c r="AA140" s="180"/>
    </row>
    <row r="141" spans="1:27" ht="13.5" customHeight="1">
      <c r="E141" s="14">
        <v>4</v>
      </c>
      <c r="F141" s="174" t="s">
        <v>102</v>
      </c>
      <c r="G141" s="15"/>
      <c r="L141" s="15"/>
      <c r="O141" s="352" t="s">
        <v>58</v>
      </c>
      <c r="P141" s="353" t="s">
        <v>214</v>
      </c>
      <c r="Q141" s="353"/>
      <c r="R141" s="223"/>
      <c r="S141" s="223"/>
      <c r="T141" s="223"/>
      <c r="U141" s="223"/>
      <c r="V141" s="353" t="s">
        <v>238</v>
      </c>
      <c r="W141" s="223"/>
      <c r="X141" s="223"/>
      <c r="Y141" s="223"/>
      <c r="Z141" s="223"/>
      <c r="AA141" s="223"/>
    </row>
    <row r="142" spans="1:27" ht="13.5" customHeight="1">
      <c r="A142" s="184" t="s">
        <v>258</v>
      </c>
      <c r="B142" s="179"/>
      <c r="C142" s="179"/>
      <c r="D142" s="179"/>
      <c r="E142" s="229" t="s">
        <v>217</v>
      </c>
      <c r="F142" s="230" t="s">
        <v>221</v>
      </c>
      <c r="G142" s="15"/>
      <c r="L142" s="15"/>
      <c r="N142" s="17"/>
      <c r="X142" s="20"/>
      <c r="Y142" s="20"/>
      <c r="Z142" s="189"/>
      <c r="AA142"/>
    </row>
    <row r="143" spans="1:27" ht="13.5" customHeight="1">
      <c r="A143" s="355" t="s">
        <v>259</v>
      </c>
      <c r="B143"/>
      <c r="C143"/>
      <c r="D143"/>
      <c r="E143" s="14" t="s">
        <v>139</v>
      </c>
      <c r="F143" s="19" t="s">
        <v>144</v>
      </c>
      <c r="G143" s="15"/>
      <c r="L143" s="15"/>
      <c r="O143" s="186" t="s">
        <v>216</v>
      </c>
      <c r="P143" s="186"/>
      <c r="Q143" s="179"/>
      <c r="R143" s="179"/>
      <c r="S143" s="179"/>
      <c r="T143" s="179"/>
      <c r="V143" s="186" t="s">
        <v>251</v>
      </c>
      <c r="W143" s="186"/>
      <c r="X143" s="179"/>
      <c r="Y143" s="179"/>
      <c r="Z143" s="179"/>
      <c r="AA143" s="179"/>
    </row>
    <row r="144" spans="1:27" ht="13.5" customHeight="1">
      <c r="A144" s="355" t="s">
        <v>260</v>
      </c>
      <c r="B144"/>
      <c r="C144"/>
      <c r="D144"/>
      <c r="E144" s="14">
        <v>6</v>
      </c>
      <c r="F144" s="17" t="s">
        <v>170</v>
      </c>
      <c r="G144" s="15"/>
      <c r="L144" s="15"/>
      <c r="O144" s="252" t="s">
        <v>230</v>
      </c>
      <c r="P144" s="411" t="s">
        <v>253</v>
      </c>
      <c r="Q144" s="412"/>
      <c r="R144" s="412"/>
      <c r="S144" s="412"/>
      <c r="T144" s="412"/>
      <c r="V144" s="2" t="s">
        <v>179</v>
      </c>
      <c r="W144" s="15"/>
      <c r="X144" s="15"/>
      <c r="Y144" s="15"/>
      <c r="Z144" s="20"/>
      <c r="AA144"/>
    </row>
    <row r="145" spans="1:27" ht="13.5" customHeight="1">
      <c r="A145" s="15"/>
      <c r="E145" s="14">
        <v>7</v>
      </c>
      <c r="F145" s="19" t="s">
        <v>103</v>
      </c>
      <c r="G145" s="15"/>
      <c r="L145" s="15"/>
      <c r="P145" s="413"/>
      <c r="Q145" s="413"/>
      <c r="R145" s="413"/>
      <c r="S145" s="413"/>
      <c r="T145" s="413"/>
      <c r="V145" s="357" t="s">
        <v>241</v>
      </c>
      <c r="W145"/>
      <c r="X145"/>
      <c r="Y145"/>
      <c r="Z145"/>
      <c r="AA145"/>
    </row>
    <row r="146" spans="1:27" ht="13.5" customHeight="1">
      <c r="A146" s="416" t="s">
        <v>307</v>
      </c>
      <c r="B146" s="417"/>
      <c r="C146" s="417"/>
      <c r="D146" s="417"/>
      <c r="E146" s="14">
        <v>8</v>
      </c>
      <c r="F146" s="19" t="s">
        <v>104</v>
      </c>
      <c r="G146" s="15"/>
      <c r="H146"/>
      <c r="I146"/>
      <c r="J146"/>
      <c r="K146"/>
      <c r="L146"/>
      <c r="M146"/>
      <c r="N146"/>
      <c r="O146" s="343" t="s">
        <v>16</v>
      </c>
      <c r="P146" s="414" t="s">
        <v>254</v>
      </c>
      <c r="Q146" s="415"/>
      <c r="R146" s="415"/>
      <c r="S146" s="415"/>
      <c r="T146" s="415"/>
      <c r="V146" s="357" t="s">
        <v>180</v>
      </c>
      <c r="W146"/>
      <c r="X146"/>
      <c r="Y146"/>
      <c r="Z146"/>
      <c r="AA146"/>
    </row>
    <row r="147" spans="1:27" ht="13.5" customHeight="1">
      <c r="A147" s="418"/>
      <c r="B147" s="418"/>
      <c r="C147" s="418"/>
      <c r="D147" s="418"/>
      <c r="E147" s="14" t="s">
        <v>141</v>
      </c>
      <c r="F147" s="17" t="s">
        <v>261</v>
      </c>
      <c r="G147"/>
      <c r="H147"/>
      <c r="I147"/>
      <c r="J147"/>
      <c r="K147"/>
      <c r="L147"/>
      <c r="M147"/>
      <c r="N147"/>
      <c r="P147" s="413"/>
      <c r="Q147" s="413"/>
      <c r="R147" s="413"/>
      <c r="S147" s="413"/>
      <c r="T147" s="413"/>
      <c r="V147" s="357" t="s">
        <v>242</v>
      </c>
      <c r="W147"/>
      <c r="X147"/>
      <c r="Y147"/>
      <c r="Z147"/>
      <c r="AA147"/>
    </row>
    <row r="148" spans="1:27" ht="13.5" customHeight="1">
      <c r="A148" s="418"/>
      <c r="B148" s="418"/>
      <c r="C148" s="418"/>
      <c r="D148" s="418"/>
      <c r="E148" s="14" t="s">
        <v>142</v>
      </c>
      <c r="F148" s="19" t="s">
        <v>114</v>
      </c>
      <c r="G148" s="15"/>
      <c r="H148"/>
      <c r="I148"/>
      <c r="J148"/>
      <c r="L148" s="15"/>
      <c r="O148" s="343" t="s">
        <v>17</v>
      </c>
      <c r="P148" s="414" t="s">
        <v>255</v>
      </c>
      <c r="Q148" s="415"/>
      <c r="R148" s="415"/>
      <c r="S148" s="415"/>
      <c r="T148" s="415"/>
      <c r="V148" s="357" t="s">
        <v>181</v>
      </c>
      <c r="W148"/>
      <c r="X148"/>
      <c r="Y148"/>
      <c r="Z148"/>
      <c r="AA148"/>
    </row>
    <row r="149" spans="1:27" ht="13.5" customHeight="1">
      <c r="A149" s="418"/>
      <c r="B149" s="418"/>
      <c r="C149" s="418"/>
      <c r="D149" s="418"/>
      <c r="E149" s="14" t="s">
        <v>143</v>
      </c>
      <c r="F149" s="17" t="s">
        <v>115</v>
      </c>
      <c r="G149" s="15"/>
      <c r="L149" s="15"/>
      <c r="P149" s="419"/>
      <c r="Q149" s="419"/>
      <c r="R149" s="419"/>
      <c r="S149" s="419"/>
      <c r="T149" s="419"/>
      <c r="V149" s="357" t="s">
        <v>182</v>
      </c>
      <c r="W149"/>
      <c r="X149"/>
      <c r="Y149"/>
      <c r="Z149"/>
      <c r="AA149"/>
    </row>
    <row r="150" spans="1:27" customFormat="1" ht="6.95" customHeight="1">
      <c r="C150" s="15"/>
      <c r="D150" s="15"/>
      <c r="E150" s="14"/>
      <c r="F150" s="14"/>
      <c r="G150" s="14"/>
      <c r="H150" s="14"/>
      <c r="I150" s="14"/>
      <c r="J150" s="14"/>
      <c r="K150" s="14"/>
      <c r="L150" s="14"/>
      <c r="M150" s="14"/>
      <c r="N150" s="14"/>
      <c r="O150" s="252"/>
      <c r="P150" s="252"/>
      <c r="Q150" s="252"/>
      <c r="R150" s="252"/>
      <c r="S150" s="252"/>
      <c r="T150" s="252"/>
      <c r="U150" s="15"/>
      <c r="V150" s="252"/>
      <c r="W150" s="252"/>
      <c r="X150" s="252"/>
      <c r="Y150" s="252"/>
      <c r="Z150" s="252"/>
      <c r="AA150" s="252"/>
    </row>
    <row r="151" spans="1:27">
      <c r="N151" s="15"/>
      <c r="O151" s="15"/>
      <c r="P151" s="15"/>
      <c r="Q151" s="15"/>
      <c r="R151" s="15"/>
      <c r="S151" s="15"/>
      <c r="U151" s="15"/>
    </row>
    <row r="152" spans="1:27">
      <c r="N152" s="15"/>
      <c r="O152" s="15"/>
      <c r="P152" s="15"/>
      <c r="Q152" s="15"/>
      <c r="R152" s="15"/>
      <c r="S152" s="15"/>
      <c r="U152" s="15"/>
    </row>
    <row r="153" spans="1:27">
      <c r="N153" s="15"/>
      <c r="O153" s="15"/>
      <c r="P153" s="15"/>
      <c r="Q153" s="15"/>
      <c r="R153" s="15"/>
      <c r="S153" s="15"/>
    </row>
    <row r="154" spans="1:27">
      <c r="N154" s="15"/>
      <c r="O154" s="15"/>
      <c r="P154" s="15"/>
      <c r="Q154" s="15"/>
      <c r="R154" s="15"/>
      <c r="S154" s="15"/>
    </row>
    <row r="155" spans="1:27">
      <c r="N155" s="15"/>
      <c r="O155" s="15"/>
      <c r="P155" s="15"/>
      <c r="Q155" s="15"/>
      <c r="R155" s="15"/>
      <c r="S155" s="15"/>
    </row>
    <row r="156" spans="1:27">
      <c r="N156" s="15"/>
      <c r="O156" s="15"/>
      <c r="P156" s="15"/>
      <c r="Q156" s="15"/>
      <c r="R156" s="15"/>
      <c r="S156" s="15"/>
    </row>
  </sheetData>
  <sheetProtection algorithmName="SHA-512" hashValue="mpJ/1RBNxpoNhhH9HHwhhoBsfuMGj0rScJ5RupYB3/qmvp1axhWygg2nj0KqUTEx+XSBZjvsTokp2MESr5zYiw==" saltValue="MYXgfd7vYyh2318wE7IoSw==" spinCount="100000" sheet="1" formatColumns="0" formatRows="0" autoFilter="0"/>
  <autoFilter ref="A6:AA122" xr:uid="{00000000-0001-0000-0000-000000000000}"/>
  <mergeCells count="41">
    <mergeCell ref="A7:A8"/>
    <mergeCell ref="A36:A39"/>
    <mergeCell ref="B115:D115"/>
    <mergeCell ref="B116:D116"/>
    <mergeCell ref="B118:D118"/>
    <mergeCell ref="A16:A27"/>
    <mergeCell ref="A28:A35"/>
    <mergeCell ref="B106:D106"/>
    <mergeCell ref="A77:A82"/>
    <mergeCell ref="A87:A91"/>
    <mergeCell ref="A100:A104"/>
    <mergeCell ref="A92:A99"/>
    <mergeCell ref="A40:A52"/>
    <mergeCell ref="A53:A63"/>
    <mergeCell ref="A64:A73"/>
    <mergeCell ref="B13:D13"/>
    <mergeCell ref="B15:D15"/>
    <mergeCell ref="B14:D14"/>
    <mergeCell ref="B11:D11"/>
    <mergeCell ref="A9:A12"/>
    <mergeCell ref="B74:D74"/>
    <mergeCell ref="B9:D9"/>
    <mergeCell ref="B76:D76"/>
    <mergeCell ref="A74:A76"/>
    <mergeCell ref="B103:D103"/>
    <mergeCell ref="A83:A86"/>
    <mergeCell ref="B120:D120"/>
    <mergeCell ref="A120:A122"/>
    <mergeCell ref="B122:D122"/>
    <mergeCell ref="B108:D108"/>
    <mergeCell ref="B121:D121"/>
    <mergeCell ref="B107:D107"/>
    <mergeCell ref="B135:D136"/>
    <mergeCell ref="A125:B126"/>
    <mergeCell ref="P144:T145"/>
    <mergeCell ref="P146:T147"/>
    <mergeCell ref="A146:D149"/>
    <mergeCell ref="P148:T149"/>
    <mergeCell ref="O125:R126"/>
    <mergeCell ref="E125:F126"/>
    <mergeCell ref="F134:N135"/>
  </mergeCells>
  <phoneticPr fontId="10" type="noConversion"/>
  <printOptions horizontalCentered="1" verticalCentered="1"/>
  <pageMargins left="0.78740157480314965" right="0.35433070866141736" top="0.59055118110236227" bottom="0.39370078740157483" header="0.11811023622047245" footer="0.11811023622047245"/>
  <pageSetup paperSize="8" scale="70" fitToHeight="2" orientation="landscape" r:id="rId1"/>
  <headerFooter alignWithMargins="0"/>
  <rowBreaks count="1" manualBreakCount="1">
    <brk id="76" max="2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A551B-6FA1-48E2-BD7B-A2168EAE29F3}">
  <sheetPr codeName="Sheet2">
    <pageSetUpPr fitToPage="1"/>
  </sheetPr>
  <dimension ref="A1:AD89"/>
  <sheetViews>
    <sheetView showGridLines="0" zoomScaleNormal="100" workbookViewId="0">
      <pane xSplit="4" ySplit="6" topLeftCell="E47" activePane="bottomRight" state="frozen"/>
      <selection pane="topRight" activeCell="E1" sqref="E1"/>
      <selection pane="bottomLeft" activeCell="A8" sqref="A8"/>
      <selection pane="bottomRight" activeCell="E86" sqref="E86"/>
    </sheetView>
  </sheetViews>
  <sheetFormatPr defaultRowHeight="12.75"/>
  <cols>
    <col min="1" max="1" width="9.5703125" style="2" customWidth="1"/>
    <col min="2" max="2" width="21.28515625" style="15" customWidth="1"/>
    <col min="3" max="3" width="8.42578125" style="15" customWidth="1"/>
    <col min="4" max="4" width="14.7109375" style="15" customWidth="1"/>
    <col min="5" max="5" width="7.85546875" style="14" bestFit="1" customWidth="1"/>
    <col min="6" max="6" width="9" style="14" customWidth="1"/>
    <col min="7" max="7" width="8.140625" style="14" bestFit="1" customWidth="1"/>
    <col min="8" max="8" width="11.42578125" style="14" bestFit="1" customWidth="1"/>
    <col min="9" max="9" width="9.5703125" style="14" bestFit="1" customWidth="1"/>
    <col min="10" max="10" width="11.85546875" style="14" bestFit="1" customWidth="1"/>
    <col min="11" max="11" width="8.85546875" style="14" bestFit="1" customWidth="1"/>
    <col min="12" max="12" width="15.28515625" style="14" bestFit="1" customWidth="1"/>
    <col min="13" max="13" width="8.85546875" style="14" bestFit="1" customWidth="1"/>
    <col min="14" max="14" width="8.85546875" style="14" customWidth="1"/>
    <col min="15" max="16" width="9.85546875" style="14" customWidth="1"/>
    <col min="17" max="17" width="12.42578125" style="14" bestFit="1" customWidth="1"/>
    <col min="18" max="18" width="14.28515625" style="14" bestFit="1" customWidth="1"/>
    <col min="19" max="19" width="9.42578125" style="14" customWidth="1"/>
    <col min="20" max="20" width="10.140625" style="14" bestFit="1" customWidth="1"/>
    <col min="21" max="21" width="7.85546875" style="14" bestFit="1" customWidth="1"/>
    <col min="22" max="22" width="14.140625" style="14" customWidth="1"/>
    <col min="23" max="24" width="7.85546875" style="14" customWidth="1"/>
    <col min="25" max="26" width="7.85546875" style="14" bestFit="1" customWidth="1"/>
    <col min="27" max="27" width="12.85546875" style="14" bestFit="1" customWidth="1"/>
    <col min="28" max="16384" width="9.140625" style="15"/>
  </cols>
  <sheetData>
    <row r="1" spans="1:27" ht="18.95" customHeight="1">
      <c r="A1" s="28"/>
      <c r="B1" s="7" t="str">
        <f>Table!B1&amp;" (บางส่วน)"</f>
        <v>ตารางสรุป ข้อกำหนดการใช้ประโยชน์ที่ดิน ตามผังเมืองรวมสมุทรปราการ 2568 (บางส่วน)</v>
      </c>
      <c r="C1" s="7"/>
      <c r="D1" s="7"/>
      <c r="X1" s="30"/>
      <c r="Y1" s="30"/>
      <c r="Z1" s="30"/>
      <c r="AA1" s="32">
        <f>Table!AA1</f>
        <v>45891</v>
      </c>
    </row>
    <row r="2" spans="1:27" ht="5.0999999999999996" customHeight="1" thickBot="1">
      <c r="A2" s="62"/>
      <c r="B2" s="253"/>
      <c r="C2" s="253"/>
      <c r="D2" s="253"/>
      <c r="E2" s="254"/>
      <c r="F2" s="254"/>
      <c r="G2" s="254"/>
      <c r="H2" s="254"/>
      <c r="I2" s="254"/>
      <c r="J2" s="254"/>
      <c r="K2" s="254"/>
      <c r="L2" s="254"/>
      <c r="M2" s="254"/>
      <c r="N2" s="254"/>
      <c r="O2" s="254"/>
      <c r="P2" s="254"/>
      <c r="Q2" s="254"/>
      <c r="R2" s="254"/>
      <c r="S2" s="254"/>
      <c r="T2" s="254"/>
      <c r="U2" s="254"/>
      <c r="V2" s="254"/>
      <c r="W2" s="254"/>
      <c r="X2" s="254"/>
      <c r="Y2" s="254"/>
      <c r="Z2" s="254"/>
      <c r="AA2" s="254"/>
    </row>
    <row r="3" spans="1:27" ht="25.5" hidden="1" customHeight="1">
      <c r="A3" s="34"/>
      <c r="B3" s="35"/>
      <c r="C3" s="36"/>
      <c r="D3" s="36"/>
      <c r="E3" s="37" t="s">
        <v>21</v>
      </c>
      <c r="F3" s="38"/>
      <c r="G3" s="38"/>
      <c r="H3" s="38"/>
      <c r="I3" s="37" t="s">
        <v>23</v>
      </c>
      <c r="J3" s="38"/>
      <c r="K3" s="37" t="s">
        <v>24</v>
      </c>
      <c r="L3" s="39"/>
      <c r="M3" s="37" t="s">
        <v>26</v>
      </c>
      <c r="N3" s="38"/>
      <c r="O3" s="38"/>
      <c r="P3" s="38"/>
      <c r="Q3" s="39"/>
      <c r="R3" s="37" t="s">
        <v>28</v>
      </c>
      <c r="S3" s="40"/>
      <c r="T3" s="40" t="s">
        <v>56</v>
      </c>
      <c r="U3" s="41" t="s">
        <v>41</v>
      </c>
      <c r="V3" s="42" t="s">
        <v>50</v>
      </c>
      <c r="W3" s="43" t="s">
        <v>29</v>
      </c>
      <c r="X3" s="44"/>
      <c r="Y3" s="44"/>
      <c r="Z3" s="45"/>
      <c r="AA3" s="42" t="s">
        <v>49</v>
      </c>
    </row>
    <row r="4" spans="1:27" s="16" customFormat="1" ht="25.5" customHeight="1">
      <c r="A4" s="46" t="s">
        <v>43</v>
      </c>
      <c r="B4" s="47"/>
      <c r="C4" s="48"/>
      <c r="D4" s="48"/>
      <c r="E4" s="49" t="s">
        <v>22</v>
      </c>
      <c r="F4" s="50"/>
      <c r="G4" s="50"/>
      <c r="H4" s="50"/>
      <c r="I4" s="51" t="s">
        <v>228</v>
      </c>
      <c r="J4" s="52"/>
      <c r="K4" s="51" t="s">
        <v>25</v>
      </c>
      <c r="L4" s="53"/>
      <c r="M4" s="51" t="s">
        <v>185</v>
      </c>
      <c r="N4" s="50"/>
      <c r="O4" s="50"/>
      <c r="P4" s="50"/>
      <c r="Q4" s="54"/>
      <c r="R4" s="51" t="s">
        <v>229</v>
      </c>
      <c r="S4" s="55"/>
      <c r="T4" s="52" t="s">
        <v>184</v>
      </c>
      <c r="U4" s="56" t="s">
        <v>40</v>
      </c>
      <c r="V4" s="57" t="s">
        <v>183</v>
      </c>
      <c r="W4" s="58" t="s">
        <v>31</v>
      </c>
      <c r="X4" s="59"/>
      <c r="Y4" s="59"/>
      <c r="Z4" s="60"/>
      <c r="AA4" s="57" t="s">
        <v>30</v>
      </c>
    </row>
    <row r="5" spans="1:27" hidden="1">
      <c r="B5" s="2"/>
      <c r="C5" s="2"/>
      <c r="D5" s="2"/>
      <c r="E5" s="2"/>
      <c r="F5" s="2"/>
      <c r="G5" s="2"/>
      <c r="H5" s="2"/>
      <c r="I5" s="2"/>
      <c r="J5" s="2"/>
      <c r="K5" s="2"/>
      <c r="L5" s="2"/>
      <c r="M5" s="2"/>
      <c r="N5" s="2"/>
      <c r="O5" s="2"/>
      <c r="P5" s="2"/>
      <c r="Q5" s="2"/>
      <c r="R5" s="2"/>
      <c r="S5" s="2"/>
      <c r="T5" s="2"/>
      <c r="U5" s="2"/>
      <c r="V5" s="2"/>
      <c r="W5" s="2"/>
      <c r="X5" s="2"/>
      <c r="Y5" s="2"/>
      <c r="Z5" s="2"/>
      <c r="AA5" s="61"/>
    </row>
    <row r="6" spans="1:27" ht="15.75" thickBot="1">
      <c r="A6" s="363" t="s">
        <v>272</v>
      </c>
      <c r="B6" s="365" t="s">
        <v>263</v>
      </c>
      <c r="C6" s="365" t="s">
        <v>200</v>
      </c>
      <c r="D6" s="362" t="s">
        <v>264</v>
      </c>
      <c r="E6" s="63" t="s">
        <v>0</v>
      </c>
      <c r="F6" s="5" t="s">
        <v>1</v>
      </c>
      <c r="G6" s="5" t="s">
        <v>2</v>
      </c>
      <c r="H6" s="8" t="s">
        <v>3</v>
      </c>
      <c r="I6" s="4" t="s">
        <v>4</v>
      </c>
      <c r="J6" s="8" t="s">
        <v>5</v>
      </c>
      <c r="K6" s="4" t="s">
        <v>6</v>
      </c>
      <c r="L6" s="6" t="s">
        <v>7</v>
      </c>
      <c r="M6" s="4" t="s">
        <v>8</v>
      </c>
      <c r="N6" s="5" t="s">
        <v>9</v>
      </c>
      <c r="O6" s="5" t="s">
        <v>10</v>
      </c>
      <c r="P6" s="5" t="s">
        <v>11</v>
      </c>
      <c r="Q6" s="6" t="s">
        <v>55</v>
      </c>
      <c r="R6" s="4" t="s">
        <v>12</v>
      </c>
      <c r="S6" s="5" t="s">
        <v>13</v>
      </c>
      <c r="T6" s="5" t="s">
        <v>14</v>
      </c>
      <c r="U6" s="5" t="s">
        <v>44</v>
      </c>
      <c r="V6" s="6" t="s">
        <v>57</v>
      </c>
      <c r="W6" s="4" t="s">
        <v>15</v>
      </c>
      <c r="X6" s="5" t="s">
        <v>16</v>
      </c>
      <c r="Y6" s="5" t="s">
        <v>17</v>
      </c>
      <c r="Z6" s="5" t="s">
        <v>58</v>
      </c>
      <c r="AA6" s="6" t="s">
        <v>59</v>
      </c>
    </row>
    <row r="7" spans="1:27" ht="13.5" customHeight="1">
      <c r="A7" s="425" t="str">
        <f>Table!A16</f>
        <v>โรงแรม</v>
      </c>
      <c r="B7" s="90" t="str">
        <f>Table!B16</f>
        <v>โรงแรม</v>
      </c>
      <c r="C7" s="199" t="str">
        <f>Table!C16</f>
        <v>-</v>
      </c>
      <c r="D7" s="193"/>
      <c r="E7" s="226" t="str">
        <f>IF(Table!E16=0,"",Table!E16)</f>
        <v>X</v>
      </c>
      <c r="F7" s="212" t="str">
        <f>IF(Table!F16=0,"",Table!F16)</f>
        <v>&lt;=1,000</v>
      </c>
      <c r="G7" s="212" t="str">
        <f>IF(Table!G16=0,"",Table!G16)</f>
        <v>&lt;=1,000</v>
      </c>
      <c r="H7" s="238" t="str">
        <f>IF(Table!H16=0,"",Table!H16)</f>
        <v>&lt;=1,500</v>
      </c>
      <c r="I7" s="239" t="str">
        <f>IF(Table!I16=0,"",Table!I16)</f>
        <v>&lt;=2,000</v>
      </c>
      <c r="J7" s="238" t="str">
        <f>IF(Table!J16=0,"",Table!J16)</f>
        <v>&lt;=4,000</v>
      </c>
      <c r="K7" s="239" t="str">
        <f>IF(Table!K16=0,"",Table!K16)</f>
        <v>&lt;=10,000</v>
      </c>
      <c r="L7" s="238" t="str">
        <f>IF(Table!L16=0,"",Table!L16)</f>
        <v>&lt;=10,000</v>
      </c>
      <c r="M7" s="239" t="str">
        <f>IF(Table!M16=0,"",Table!M16)</f>
        <v>NL</v>
      </c>
      <c r="N7" s="212" t="str">
        <f>IF(Table!N16=0,"",Table!N16)</f>
        <v>NL</v>
      </c>
      <c r="O7" s="236" t="str">
        <f>IF(Table!O16=0,"",Table!O16)</f>
        <v>NL</v>
      </c>
      <c r="P7" s="237" t="str">
        <f>IF(Table!P16=0,"",Table!P16)</f>
        <v>NL</v>
      </c>
      <c r="Q7" s="238" t="str">
        <f>IF(Table!Q16=0,"",Table!Q16)</f>
        <v>NL</v>
      </c>
      <c r="R7" s="239" t="str">
        <f>IF(Table!R16=0,"",Table!R16)</f>
        <v>&lt;=1,000</v>
      </c>
      <c r="S7" s="238" t="str">
        <f>IF(Table!S16=0,"",Table!S16)</f>
        <v>X</v>
      </c>
      <c r="T7" s="238" t="str">
        <f>IF(Table!T16=0,"",Table!T16)</f>
        <v>X</v>
      </c>
      <c r="U7" s="238" t="str">
        <f>IF(Table!U16=0,"",Table!U16)</f>
        <v>X</v>
      </c>
      <c r="V7" s="238" t="str">
        <f>IF(Table!V16=0,"",Table!V16)</f>
        <v>&lt;=1,000</v>
      </c>
      <c r="W7" s="239" t="str">
        <f>IF(Table!W16=0,"",Table!W16)</f>
        <v>X</v>
      </c>
      <c r="X7" s="238" t="str">
        <f>IF(Table!X16=0,"",Table!X16)</f>
        <v>&lt;=1,000</v>
      </c>
      <c r="Y7" s="238" t="str">
        <f>IF(Table!Y16=0,"",Table!Y16)</f>
        <v>&lt;=500</v>
      </c>
      <c r="Z7" s="238" t="str">
        <f>IF(Table!Z16=0,"",Table!Z16)</f>
        <v>&lt;=500</v>
      </c>
      <c r="AA7" s="240" t="str">
        <f>IF(Table!AA16=0,"",Table!AA16)</f>
        <v>X</v>
      </c>
    </row>
    <row r="8" spans="1:27" ht="13.5" customHeight="1">
      <c r="A8" s="426"/>
      <c r="B8" s="90" t="str">
        <f>Table!B17</f>
        <v>โรงแรมประเภท 1 ประเภท 2</v>
      </c>
      <c r="C8" s="90"/>
      <c r="D8" s="193"/>
      <c r="E8" s="249" t="str">
        <f>IF(Table!E17=0,"",Table!E17)</f>
        <v>&lt;=1,000</v>
      </c>
      <c r="F8" s="260" t="str">
        <f>IF(Table!F17=0,"",Table!F17)</f>
        <v/>
      </c>
      <c r="G8" s="260" t="str">
        <f>IF(Table!G17=0,"",Table!G17)</f>
        <v/>
      </c>
      <c r="H8" s="260" t="str">
        <f>IF(Table!H17=0,"",Table!H17)</f>
        <v/>
      </c>
      <c r="I8" s="261" t="str">
        <f>IF(Table!I17=0,"",Table!I17)</f>
        <v/>
      </c>
      <c r="J8" s="260" t="str">
        <f>IF(Table!J17=0,"",Table!J17)</f>
        <v/>
      </c>
      <c r="K8" s="261" t="str">
        <f>IF(Table!K17=0,"",Table!K17)</f>
        <v/>
      </c>
      <c r="L8" s="260" t="str">
        <f>IF(Table!L17=0,"",Table!L17)</f>
        <v/>
      </c>
      <c r="M8" s="261" t="str">
        <f>IF(Table!M17=0,"",Table!M17)</f>
        <v/>
      </c>
      <c r="N8" s="260" t="str">
        <f>IF(Table!N17=0,"",Table!N17)</f>
        <v/>
      </c>
      <c r="O8" s="260" t="str">
        <f>IF(Table!O17=0,"",Table!O17)</f>
        <v/>
      </c>
      <c r="P8" s="260" t="str">
        <f>IF(Table!P17=0,"",Table!P17)</f>
        <v/>
      </c>
      <c r="Q8" s="260" t="str">
        <f>IF(Table!Q17=0,"",Table!Q17)</f>
        <v/>
      </c>
      <c r="R8" s="261" t="str">
        <f>IF(Table!R17=0,"",Table!R17)</f>
        <v/>
      </c>
      <c r="S8" s="260" t="str">
        <f>IF(Table!S17=0,"",Table!S17)</f>
        <v/>
      </c>
      <c r="T8" s="260" t="str">
        <f>IF(Table!T17=0,"",Table!T17)</f>
        <v/>
      </c>
      <c r="U8" s="260" t="str">
        <f>IF(Table!U17=0,"",Table!U17)</f>
        <v/>
      </c>
      <c r="V8" s="260" t="str">
        <f>IF(Table!V17=0,"",Table!V17)</f>
        <v/>
      </c>
      <c r="W8" s="261" t="str">
        <f>IF(Table!W17=0,"",Table!W17)</f>
        <v/>
      </c>
      <c r="X8" s="260" t="str">
        <f>IF(Table!X17=0,"",Table!X17)</f>
        <v/>
      </c>
      <c r="Y8" s="260" t="str">
        <f>IF(Table!Y17=0,"",Table!Y17)</f>
        <v/>
      </c>
      <c r="Z8" s="260" t="str">
        <f>IF(Table!Z17=0,"",Table!Z17)</f>
        <v/>
      </c>
      <c r="AA8" s="262" t="str">
        <f>IF(Table!AA17=0,"",Table!AA17)</f>
        <v/>
      </c>
    </row>
    <row r="9" spans="1:27" ht="13.5" customHeight="1">
      <c r="A9" s="426"/>
      <c r="B9" s="90" t="str">
        <f>Table!B18</f>
        <v>โรงแรม</v>
      </c>
      <c r="C9" s="199" t="str">
        <f>Table!C18</f>
        <v>1a</v>
      </c>
      <c r="D9" s="193"/>
      <c r="E9" s="263" t="str">
        <f>IF(Table!E18=0,"",Table!E18)</f>
        <v/>
      </c>
      <c r="F9" s="260" t="str">
        <f>IF(Table!F18=0,"",Table!F18)</f>
        <v/>
      </c>
      <c r="G9" s="260" t="str">
        <f>IF(Table!G18=0,"",Table!G18)</f>
        <v/>
      </c>
      <c r="H9" s="260" t="str">
        <f>IF(Table!H18=0,"",Table!H18)</f>
        <v/>
      </c>
      <c r="I9" s="264" t="str">
        <f>IF(Table!I18=0,"",Table!I18)</f>
        <v/>
      </c>
      <c r="J9" s="260" t="str">
        <f>IF(Table!J18=0,"",Table!J18)</f>
        <v/>
      </c>
      <c r="K9" s="264" t="str">
        <f>IF(Table!K18=0,"",Table!K18)</f>
        <v/>
      </c>
      <c r="L9" s="260" t="str">
        <f>IF(Table!L18=0,"",Table!L18)</f>
        <v/>
      </c>
      <c r="M9" s="264" t="str">
        <f>IF(Table!M18=0,"",Table!M18)</f>
        <v/>
      </c>
      <c r="N9" s="265" t="str">
        <f>IF(Table!N18=0,"",Table!N18)</f>
        <v/>
      </c>
      <c r="O9" s="266" t="str">
        <f>IF(Table!O18=0,"",Table!O18)</f>
        <v/>
      </c>
      <c r="P9" s="267" t="str">
        <f>IF(Table!P18=0,"",Table!P18)</f>
        <v/>
      </c>
      <c r="Q9" s="260" t="str">
        <f>IF(Table!Q18=0,"",Table!Q18)</f>
        <v/>
      </c>
      <c r="R9" s="239" t="str">
        <f>IF(Table!R18=0,"",Table!R18)</f>
        <v>&lt;=2,000</v>
      </c>
      <c r="S9" s="260" t="str">
        <f>IF(Table!S18=0,"",Table!S18)</f>
        <v/>
      </c>
      <c r="T9" s="260" t="str">
        <f>IF(Table!T18=0,"",Table!T18)</f>
        <v/>
      </c>
      <c r="U9" s="260" t="str">
        <f>IF(Table!U18=0,"",Table!U18)</f>
        <v/>
      </c>
      <c r="V9" s="260" t="str">
        <f>IF(Table!V18=0,"",Table!V18)</f>
        <v/>
      </c>
      <c r="W9" s="264" t="str">
        <f>IF(Table!W18=0,"",Table!W18)</f>
        <v/>
      </c>
      <c r="X9" s="260" t="str">
        <f>IF(Table!X18=0,"",Table!X18)</f>
        <v/>
      </c>
      <c r="Y9" s="260" t="str">
        <f>IF(Table!Y18=0,"",Table!Y18)</f>
        <v/>
      </c>
      <c r="Z9" s="260" t="str">
        <f>IF(Table!Z18=0,"",Table!Z18)</f>
        <v/>
      </c>
      <c r="AA9" s="268" t="str">
        <f>IF(Table!AA18=0,"",Table!AA18)</f>
        <v/>
      </c>
    </row>
    <row r="10" spans="1:27" ht="13.5" customHeight="1">
      <c r="A10" s="426"/>
      <c r="B10" s="90" t="str">
        <f>Table!B19</f>
        <v>โรงแรม</v>
      </c>
      <c r="C10" s="199" t="str">
        <f>Table!C19</f>
        <v>1b</v>
      </c>
      <c r="D10" s="193"/>
      <c r="E10" s="263" t="str">
        <f>IF(Table!E19=0,"",Table!E19)</f>
        <v/>
      </c>
      <c r="F10" s="238" t="str">
        <f>IF(Table!F19=0,"",Table!F19)</f>
        <v>&lt;=1,500</v>
      </c>
      <c r="G10" s="213" t="str">
        <f>IF(Table!G19=0,"",Table!G19)</f>
        <v>&lt;=1,500</v>
      </c>
      <c r="H10" s="238" t="str">
        <f>IF(Table!H19=0,"",Table!H19)</f>
        <v>&lt;=2,500</v>
      </c>
      <c r="I10" s="239" t="str">
        <f>IF(Table!I19=0,"",Table!I19)</f>
        <v>&lt;=4,000</v>
      </c>
      <c r="J10" s="238" t="str">
        <f>IF(Table!J19=0,"",Table!J19)</f>
        <v>&lt;=8,000</v>
      </c>
      <c r="K10" s="264" t="str">
        <f>IF(Table!K19=0,"",Table!K19)</f>
        <v/>
      </c>
      <c r="L10" s="260" t="str">
        <f>IF(Table!L19=0,"",Table!L19)</f>
        <v/>
      </c>
      <c r="M10" s="264" t="str">
        <f>IF(Table!M19=0,"",Table!M19)</f>
        <v/>
      </c>
      <c r="N10" s="265" t="str">
        <f>IF(Table!N19=0,"",Table!N19)</f>
        <v/>
      </c>
      <c r="O10" s="266" t="str">
        <f>IF(Table!O19=0,"",Table!O19)</f>
        <v/>
      </c>
      <c r="P10" s="267" t="str">
        <f>IF(Table!P19=0,"",Table!P19)</f>
        <v/>
      </c>
      <c r="Q10" s="260" t="str">
        <f>IF(Table!Q19=0,"",Table!Q19)</f>
        <v/>
      </c>
      <c r="R10" s="264" t="str">
        <f>IF(Table!R19=0,"",Table!R19)</f>
        <v/>
      </c>
      <c r="S10" s="260" t="str">
        <f>IF(Table!S19=0,"",Table!S19)</f>
        <v/>
      </c>
      <c r="T10" s="260" t="str">
        <f>IF(Table!T19=0,"",Table!T19)</f>
        <v/>
      </c>
      <c r="U10" s="260" t="str">
        <f>IF(Table!U19=0,"",Table!U19)</f>
        <v/>
      </c>
      <c r="V10" s="238" t="str">
        <f>IF(Table!V19=0,"",Table!V19)</f>
        <v>&lt;=2,000</v>
      </c>
      <c r="W10" s="264" t="str">
        <f>IF(Table!W19=0,"",Table!W19)</f>
        <v/>
      </c>
      <c r="X10" s="238" t="str">
        <f>IF(Table!X19=0,"",Table!X19)</f>
        <v>&lt;=2,000</v>
      </c>
      <c r="Y10" s="260" t="str">
        <f>IF(Table!Y19=0,"",Table!Y19)</f>
        <v/>
      </c>
      <c r="Z10" s="238" t="str">
        <f>IF(Table!Z19=0,"",Table!Z19)</f>
        <v>&lt;=1,000</v>
      </c>
      <c r="AA10" s="268" t="str">
        <f>IF(Table!AA19=0,"",Table!AA19)</f>
        <v/>
      </c>
    </row>
    <row r="11" spans="1:27" ht="13.5" customHeight="1">
      <c r="A11" s="426"/>
      <c r="B11" s="90" t="str">
        <f>Table!B20</f>
        <v>โรงแรม</v>
      </c>
      <c r="C11" s="199" t="str">
        <f>Table!C20</f>
        <v>1d</v>
      </c>
      <c r="D11" s="193"/>
      <c r="E11" s="263" t="str">
        <f>IF(Table!E20=0,"",Table!E20)</f>
        <v/>
      </c>
      <c r="F11" s="260" t="str">
        <f>IF(Table!F20=0,"",Table!F20)</f>
        <v/>
      </c>
      <c r="G11" s="260" t="str">
        <f>IF(Table!G20=0,"",Table!G20)</f>
        <v/>
      </c>
      <c r="H11" s="260" t="str">
        <f>IF(Table!H20=0,"",Table!H20)</f>
        <v/>
      </c>
      <c r="I11" s="264" t="str">
        <f>IF(Table!I20=0,"",Table!I20)</f>
        <v/>
      </c>
      <c r="J11" s="260" t="str">
        <f>IF(Table!J20=0,"",Table!J20)</f>
        <v/>
      </c>
      <c r="K11" s="239" t="str">
        <f>IF(Table!K20=0,"",Table!K20)</f>
        <v>&lt;=20,000</v>
      </c>
      <c r="L11" s="238" t="str">
        <f>IF(Table!L20=0,"",Table!L20)</f>
        <v>NL</v>
      </c>
      <c r="M11" s="264" t="str">
        <f>IF(Table!M20=0,"",Table!M20)</f>
        <v/>
      </c>
      <c r="N11" s="265" t="str">
        <f>IF(Table!N20=0,"",Table!N20)</f>
        <v/>
      </c>
      <c r="O11" s="266" t="str">
        <f>IF(Table!O20=0,"",Table!O20)</f>
        <v/>
      </c>
      <c r="P11" s="267" t="str">
        <f>IF(Table!P20=0,"",Table!P20)</f>
        <v/>
      </c>
      <c r="Q11" s="260" t="str">
        <f>IF(Table!Q20=0,"",Table!Q20)</f>
        <v/>
      </c>
      <c r="R11" s="239" t="str">
        <f>IF(Table!R20=0,"",Table!R20)</f>
        <v>&lt;=4,000</v>
      </c>
      <c r="S11" s="260" t="str">
        <f>IF(Table!S20=0,"",Table!S20)</f>
        <v/>
      </c>
      <c r="T11" s="260" t="str">
        <f>IF(Table!T20=0,"",Table!T20)</f>
        <v/>
      </c>
      <c r="U11" s="260" t="str">
        <f>IF(Table!U20=0,"",Table!U20)</f>
        <v/>
      </c>
      <c r="V11" s="260" t="str">
        <f>IF(Table!V20=0,"",Table!V20)</f>
        <v/>
      </c>
      <c r="W11" s="264" t="str">
        <f>IF(Table!W20=0,"",Table!W20)</f>
        <v/>
      </c>
      <c r="X11" s="260" t="str">
        <f>IF(Table!X20=0,"",Table!X20)</f>
        <v/>
      </c>
      <c r="Y11" s="260" t="str">
        <f>IF(Table!Y20=0,"",Table!Y20)</f>
        <v/>
      </c>
      <c r="Z11" s="260" t="str">
        <f>IF(Table!Z20=0,"",Table!Z20)</f>
        <v/>
      </c>
      <c r="AA11" s="268" t="str">
        <f>IF(Table!AA20=0,"",Table!AA20)</f>
        <v/>
      </c>
    </row>
    <row r="12" spans="1:27" ht="13.5" customHeight="1">
      <c r="A12" s="426"/>
      <c r="B12" s="90" t="str">
        <f>Table!B21</f>
        <v>โรงแรม</v>
      </c>
      <c r="C12" s="199" t="str">
        <f>Table!C21</f>
        <v>1e</v>
      </c>
      <c r="D12" s="193"/>
      <c r="E12" s="263" t="str">
        <f>IF(Table!E21=0,"",Table!E21)</f>
        <v/>
      </c>
      <c r="F12" s="260" t="str">
        <f>IF(Table!F21=0,"",Table!F21)</f>
        <v/>
      </c>
      <c r="G12" s="213" t="str">
        <f>IF(Table!G21=0,"",Table!G21)</f>
        <v>&lt;=8,000</v>
      </c>
      <c r="H12" s="238" t="str">
        <f>IF(Table!H21=0,"",Table!H21)</f>
        <v>&lt;=10,000</v>
      </c>
      <c r="I12" s="239" t="str">
        <f>IF(Table!I21=0,"",Table!I21)</f>
        <v>&lt;=20,000</v>
      </c>
      <c r="J12" s="238" t="str">
        <f>IF(Table!J21=0,"",Table!J21)</f>
        <v>NL</v>
      </c>
      <c r="K12" s="239" t="str">
        <f>IF(Table!K21=0,"",Table!K21)</f>
        <v>NL</v>
      </c>
      <c r="L12" s="260" t="str">
        <f>IF(Table!L21=0,"",Table!L21)</f>
        <v/>
      </c>
      <c r="M12" s="264" t="str">
        <f>IF(Table!M21=0,"",Table!M21)</f>
        <v/>
      </c>
      <c r="N12" s="265" t="str">
        <f>IF(Table!N21=0,"",Table!N21)</f>
        <v/>
      </c>
      <c r="O12" s="266" t="str">
        <f>IF(Table!O21=0,"",Table!O21)</f>
        <v/>
      </c>
      <c r="P12" s="267" t="str">
        <f>IF(Table!P21=0,"",Table!P21)</f>
        <v/>
      </c>
      <c r="Q12" s="260" t="str">
        <f>IF(Table!Q21=0,"",Table!Q21)</f>
        <v/>
      </c>
      <c r="R12" s="239" t="str">
        <f>IF(Table!R21=0,"",Table!R21)</f>
        <v>&lt;=10,000</v>
      </c>
      <c r="S12" s="260" t="str">
        <f>IF(Table!S21=0,"",Table!S21)</f>
        <v/>
      </c>
      <c r="T12" s="260" t="str">
        <f>IF(Table!T21=0,"",Table!T21)</f>
        <v/>
      </c>
      <c r="U12" s="260" t="str">
        <f>IF(Table!U21=0,"",Table!U21)</f>
        <v/>
      </c>
      <c r="V12" s="260" t="str">
        <f>IF(Table!V21=0,"",Table!V21)</f>
        <v/>
      </c>
      <c r="W12" s="264" t="str">
        <f>IF(Table!W21=0,"",Table!W21)</f>
        <v/>
      </c>
      <c r="X12" s="260" t="str">
        <f>IF(Table!X21=0,"",Table!X21)</f>
        <v/>
      </c>
      <c r="Y12" s="260" t="str">
        <f>IF(Table!Y21=0,"",Table!Y21)</f>
        <v/>
      </c>
      <c r="Z12" s="260" t="str">
        <f>IF(Table!Z21=0,"",Table!Z21)</f>
        <v/>
      </c>
      <c r="AA12" s="268" t="str">
        <f>IF(Table!AA21=0,"",Table!AA21)</f>
        <v/>
      </c>
    </row>
    <row r="13" spans="1:27" ht="13.5" customHeight="1">
      <c r="A13" s="426"/>
      <c r="B13" s="90" t="str">
        <f>Table!B22</f>
        <v>โรงแรม</v>
      </c>
      <c r="C13" s="199" t="str">
        <f>Table!C22</f>
        <v>1m</v>
      </c>
      <c r="D13" s="193"/>
      <c r="E13" s="263" t="str">
        <f>IF(Table!E22=0,"",Table!E22)</f>
        <v/>
      </c>
      <c r="F13" s="260" t="str">
        <f>IF(Table!F22=0,"",Table!F22)</f>
        <v/>
      </c>
      <c r="G13" s="260" t="str">
        <f>IF(Table!G22=0,"",Table!G22)</f>
        <v/>
      </c>
      <c r="H13" s="260" t="str">
        <f>IF(Table!H22=0,"",Table!H22)</f>
        <v/>
      </c>
      <c r="I13" s="264" t="str">
        <f>IF(Table!I22=0,"",Table!I22)</f>
        <v/>
      </c>
      <c r="J13" s="260" t="str">
        <f>IF(Table!J22=0,"",Table!J22)</f>
        <v/>
      </c>
      <c r="K13" s="264" t="str">
        <f>IF(Table!K22=0,"",Table!K22)</f>
        <v/>
      </c>
      <c r="L13" s="238" t="str">
        <f>IF(Table!L22=0,"",Table!L22)</f>
        <v>NL</v>
      </c>
      <c r="M13" s="264" t="str">
        <f>IF(Table!M22=0,"",Table!M22)</f>
        <v/>
      </c>
      <c r="N13" s="265" t="str">
        <f>IF(Table!N22=0,"",Table!N22)</f>
        <v/>
      </c>
      <c r="O13" s="266" t="str">
        <f>IF(Table!O22=0,"",Table!O22)</f>
        <v/>
      </c>
      <c r="P13" s="267" t="str">
        <f>IF(Table!P22=0,"",Table!P22)</f>
        <v/>
      </c>
      <c r="Q13" s="260" t="str">
        <f>IF(Table!Q22=0,"",Table!Q22)</f>
        <v/>
      </c>
      <c r="R13" s="264" t="str">
        <f>IF(Table!R22=0,"",Table!R22)</f>
        <v/>
      </c>
      <c r="S13" s="260" t="str">
        <f>IF(Table!S22=0,"",Table!S22)</f>
        <v/>
      </c>
      <c r="T13" s="260" t="str">
        <f>IF(Table!T22=0,"",Table!T22)</f>
        <v/>
      </c>
      <c r="U13" s="260" t="str">
        <f>IF(Table!U22=0,"",Table!U22)</f>
        <v/>
      </c>
      <c r="V13" s="260" t="str">
        <f>IF(Table!V22=0,"",Table!V22)</f>
        <v/>
      </c>
      <c r="W13" s="264" t="str">
        <f>IF(Table!W22=0,"",Table!W22)</f>
        <v/>
      </c>
      <c r="X13" s="260" t="str">
        <f>IF(Table!X22=0,"",Table!X22)</f>
        <v/>
      </c>
      <c r="Y13" s="260" t="str">
        <f>IF(Table!Y22=0,"",Table!Y22)</f>
        <v/>
      </c>
      <c r="Z13" s="260" t="str">
        <f>IF(Table!Z22=0,"",Table!Z22)</f>
        <v/>
      </c>
      <c r="AA13" s="268" t="str">
        <f>IF(Table!AA22=0,"",Table!AA22)</f>
        <v/>
      </c>
    </row>
    <row r="14" spans="1:27" ht="13.5" customHeight="1">
      <c r="A14" s="426"/>
      <c r="B14" s="90" t="str">
        <f>Table!B23</f>
        <v>โรงแรม</v>
      </c>
      <c r="C14" s="199" t="str">
        <f>Table!C23</f>
        <v>1k</v>
      </c>
      <c r="D14" s="193"/>
      <c r="E14" s="263" t="str">
        <f>IF(Table!E23=0,"",Table!E23)</f>
        <v/>
      </c>
      <c r="F14" s="260" t="str">
        <f>IF(Table!F23=0,"",Table!F23)</f>
        <v/>
      </c>
      <c r="G14" s="260" t="str">
        <f>IF(Table!G23=0,"",Table!G23)</f>
        <v/>
      </c>
      <c r="H14" s="238" t="str">
        <f>IF(Table!H23=0,"",Table!H23)</f>
        <v>&lt;=10,000</v>
      </c>
      <c r="I14" s="264" t="str">
        <f>IF(Table!I23=0,"",Table!I23)</f>
        <v/>
      </c>
      <c r="J14" s="238" t="str">
        <f>IF(Table!J23=0,"",Table!J23)</f>
        <v>&lt;=20,000</v>
      </c>
      <c r="K14" s="264" t="str">
        <f>IF(Table!K23=0,"",Table!K23)</f>
        <v/>
      </c>
      <c r="L14" s="213" t="str">
        <f>IF(Table!L23=0,"",Table!L23)</f>
        <v>NL</v>
      </c>
      <c r="M14" s="264" t="str">
        <f>IF(Table!M23=0,"",Table!M23)</f>
        <v/>
      </c>
      <c r="N14" s="265" t="str">
        <f>IF(Table!N23=0,"",Table!N23)</f>
        <v/>
      </c>
      <c r="O14" s="266" t="str">
        <f>IF(Table!O23=0,"",Table!O23)</f>
        <v/>
      </c>
      <c r="P14" s="267" t="str">
        <f>IF(Table!P23=0,"",Table!P23)</f>
        <v/>
      </c>
      <c r="Q14" s="260" t="str">
        <f>IF(Table!Q23=0,"",Table!Q23)</f>
        <v/>
      </c>
      <c r="R14" s="239" t="str">
        <f>IF(Table!R23=0,"",Table!R23)</f>
        <v>&lt;=20,000</v>
      </c>
      <c r="S14" s="260" t="str">
        <f>IF(Table!S23=0,"",Table!S23)</f>
        <v/>
      </c>
      <c r="T14" s="260" t="str">
        <f>IF(Table!T23=0,"",Table!T23)</f>
        <v/>
      </c>
      <c r="U14" s="260" t="str">
        <f>IF(Table!U23=0,"",Table!U23)</f>
        <v/>
      </c>
      <c r="V14" s="238" t="str">
        <f>IF(Table!V23=0,"",Table!V23)</f>
        <v>&lt;=10,000</v>
      </c>
      <c r="W14" s="264" t="str">
        <f>IF(Table!W23=0,"",Table!W23)</f>
        <v/>
      </c>
      <c r="X14" s="260" t="str">
        <f>IF(Table!X23=0,"",Table!X23)</f>
        <v/>
      </c>
      <c r="Y14" s="260" t="str">
        <f>IF(Table!Y23=0,"",Table!Y23)</f>
        <v/>
      </c>
      <c r="Z14" s="260" t="str">
        <f>IF(Table!Z23=0,"",Table!Z23)</f>
        <v/>
      </c>
      <c r="AA14" s="268" t="str">
        <f>IF(Table!AA23=0,"",Table!AA23)</f>
        <v/>
      </c>
    </row>
    <row r="15" spans="1:27" ht="13.5" customHeight="1">
      <c r="A15" s="426"/>
      <c r="B15" s="90" t="str">
        <f>Table!B24</f>
        <v>โรงแรม</v>
      </c>
      <c r="C15" s="199" t="str">
        <f>Table!C24</f>
        <v>9a</v>
      </c>
      <c r="D15" s="193"/>
      <c r="E15" s="263" t="str">
        <f>IF(Table!E24=0,"",Table!E24)</f>
        <v/>
      </c>
      <c r="F15" s="213" t="str">
        <f>IF(Table!F24=0,"",Table!F24)</f>
        <v>&lt;=2,000</v>
      </c>
      <c r="G15" s="238" t="str">
        <f>IF(Table!G24=0,"",Table!G24)</f>
        <v>&lt;=2,500</v>
      </c>
      <c r="H15" s="238" t="str">
        <f>IF(Table!H24=0,"",Table!H24)</f>
        <v>&lt;=4,000</v>
      </c>
      <c r="I15" s="239" t="str">
        <f>IF(Table!I24=0,"",Table!I24)</f>
        <v>&lt;=8,000</v>
      </c>
      <c r="J15" s="238" t="str">
        <f>IF(Table!J24=0,"",Table!J24)</f>
        <v>&lt;=15,000</v>
      </c>
      <c r="K15" s="239" t="str">
        <f>IF(Table!K24=0,"",Table!K24)</f>
        <v>&lt;=40,000</v>
      </c>
      <c r="L15" s="238" t="str">
        <f>IF(Table!L24=0,"",Table!L24)</f>
        <v>NL</v>
      </c>
      <c r="M15" s="264" t="str">
        <f>IF(Table!M24=0,"",Table!M24)</f>
        <v/>
      </c>
      <c r="N15" s="265" t="str">
        <f>IF(Table!N24=0,"",Table!N24)</f>
        <v/>
      </c>
      <c r="O15" s="266" t="str">
        <f>IF(Table!O24=0,"",Table!O24)</f>
        <v/>
      </c>
      <c r="P15" s="267" t="str">
        <f>IF(Table!P24=0,"",Table!P24)</f>
        <v/>
      </c>
      <c r="Q15" s="260" t="str">
        <f>IF(Table!Q24=0,"",Table!Q24)</f>
        <v/>
      </c>
      <c r="R15" s="264" t="str">
        <f>IF(Table!R24=0,"",Table!R24)</f>
        <v/>
      </c>
      <c r="S15" s="260" t="str">
        <f>IF(Table!S24=0,"",Table!S24)</f>
        <v/>
      </c>
      <c r="T15" s="260" t="str">
        <f>IF(Table!T24=0,"",Table!T24)</f>
        <v/>
      </c>
      <c r="U15" s="260" t="str">
        <f>IF(Table!U24=0,"",Table!U24)</f>
        <v/>
      </c>
      <c r="V15" s="260" t="str">
        <f>IF(Table!V24=0,"",Table!V24)</f>
        <v/>
      </c>
      <c r="W15" s="264" t="str">
        <f>IF(Table!W24=0,"",Table!W24)</f>
        <v/>
      </c>
      <c r="X15" s="260" t="str">
        <f>IF(Table!X24=0,"",Table!X24)</f>
        <v/>
      </c>
      <c r="Y15" s="260" t="str">
        <f>IF(Table!Y24=0,"",Table!Y24)</f>
        <v/>
      </c>
      <c r="Z15" s="260" t="str">
        <f>IF(Table!Z24=0,"",Table!Z24)</f>
        <v/>
      </c>
      <c r="AA15" s="268" t="str">
        <f>IF(Table!AA24=0,"",Table!AA24)</f>
        <v/>
      </c>
    </row>
    <row r="16" spans="1:27" ht="13.5" customHeight="1">
      <c r="A16" s="426"/>
      <c r="B16" s="90" t="str">
        <f>Table!B25</f>
        <v>โรงแรม</v>
      </c>
      <c r="C16" s="199" t="str">
        <f>Table!C25</f>
        <v>9c</v>
      </c>
      <c r="D16" s="193"/>
      <c r="E16" s="263" t="str">
        <f>IF(Table!E25=0,"",Table!E25)</f>
        <v/>
      </c>
      <c r="F16" s="260" t="str">
        <f>IF(Table!F25=0,"",Table!F25)</f>
        <v/>
      </c>
      <c r="G16" s="260" t="str">
        <f>IF(Table!G25=0,"",Table!G25)</f>
        <v/>
      </c>
      <c r="H16" s="260" t="str">
        <f>IF(Table!H25=0,"",Table!H25)</f>
        <v/>
      </c>
      <c r="I16" s="264" t="str">
        <f>IF(Table!I25=0,"",Table!I25)</f>
        <v/>
      </c>
      <c r="J16" s="260" t="str">
        <f>IF(Table!J25=0,"",Table!J25)</f>
        <v/>
      </c>
      <c r="K16" s="264" t="str">
        <f>IF(Table!K25=0,"",Table!K25)</f>
        <v/>
      </c>
      <c r="L16" s="260" t="str">
        <f>IF(Table!L25=0,"",Table!L25)</f>
        <v/>
      </c>
      <c r="M16" s="264" t="str">
        <f>IF(Table!M25=0,"",Table!M25)</f>
        <v/>
      </c>
      <c r="N16" s="265" t="str">
        <f>IF(Table!N25=0,"",Table!N25)</f>
        <v/>
      </c>
      <c r="O16" s="266" t="str">
        <f>IF(Table!O25=0,"",Table!O25)</f>
        <v/>
      </c>
      <c r="P16" s="267" t="str">
        <f>IF(Table!P25=0,"",Table!P25)</f>
        <v/>
      </c>
      <c r="Q16" s="260" t="str">
        <f>IF(Table!Q25=0,"",Table!Q25)</f>
        <v/>
      </c>
      <c r="R16" s="239" t="str">
        <f>IF(Table!R25=0,"",Table!R25)</f>
        <v>&lt;=10,000</v>
      </c>
      <c r="S16" s="260" t="str">
        <f>IF(Table!S25=0,"",Table!S25)</f>
        <v/>
      </c>
      <c r="T16" s="260" t="str">
        <f>IF(Table!T25=0,"",Table!T25)</f>
        <v/>
      </c>
      <c r="U16" s="260" t="str">
        <f>IF(Table!U25=0,"",Table!U25)</f>
        <v/>
      </c>
      <c r="V16" s="238" t="str">
        <f>IF(Table!V25=0,"",Table!V25)</f>
        <v>&lt;=5,000</v>
      </c>
      <c r="W16" s="264" t="str">
        <f>IF(Table!W25=0,"",Table!W25)</f>
        <v/>
      </c>
      <c r="X16" s="260" t="str">
        <f>IF(Table!X25=0,"",Table!X25)</f>
        <v/>
      </c>
      <c r="Y16" s="260" t="str">
        <f>IF(Table!Y25=0,"",Table!Y25)</f>
        <v/>
      </c>
      <c r="Z16" s="260" t="str">
        <f>IF(Table!Z25=0,"",Table!Z25)</f>
        <v/>
      </c>
      <c r="AA16" s="268" t="str">
        <f>IF(Table!AA25=0,"",Table!AA25)</f>
        <v/>
      </c>
    </row>
    <row r="17" spans="1:27" ht="13.5" customHeight="1">
      <c r="A17" s="426"/>
      <c r="B17" s="90" t="str">
        <f>Table!B26</f>
        <v>โรงแรม</v>
      </c>
      <c r="C17" s="227" t="str">
        <f>Table!C26</f>
        <v>1b+2</v>
      </c>
      <c r="D17" s="225"/>
      <c r="E17" s="269" t="str">
        <f>IF(Table!E26=0,"",Table!E26)</f>
        <v/>
      </c>
      <c r="F17" s="275" t="str">
        <f>IF(Table!F26=0,"",Table!F26)</f>
        <v/>
      </c>
      <c r="G17" s="275" t="str">
        <f>IF(Table!G26=0,"",Table!G26)</f>
        <v/>
      </c>
      <c r="H17" s="275" t="str">
        <f>IF(Table!H26=0,"",Table!H26)</f>
        <v/>
      </c>
      <c r="I17" s="271" t="str">
        <f>IF(Table!I26=0,"",Table!I26)</f>
        <v/>
      </c>
      <c r="J17" s="275" t="str">
        <f>IF(Table!J26=0,"",Table!J26)</f>
        <v/>
      </c>
      <c r="K17" s="271" t="str">
        <f>IF(Table!K26=0,"",Table!K26)</f>
        <v/>
      </c>
      <c r="L17" s="275" t="str">
        <f>IF(Table!L26=0,"",Table!L26)</f>
        <v/>
      </c>
      <c r="M17" s="271" t="str">
        <f>IF(Table!M26=0,"",Table!M26)</f>
        <v/>
      </c>
      <c r="N17" s="277" t="str">
        <f>IF(Table!N26=0,"",Table!N26)</f>
        <v/>
      </c>
      <c r="O17" s="278" t="str">
        <f>IF(Table!O26=0,"",Table!O26)</f>
        <v/>
      </c>
      <c r="P17" s="279" t="str">
        <f>IF(Table!P26=0,"",Table!P26)</f>
        <v/>
      </c>
      <c r="Q17" s="275" t="str">
        <f>IF(Table!Q26=0,"",Table!Q26)</f>
        <v/>
      </c>
      <c r="R17" s="261" t="str">
        <f>IF(Table!R26=0,"",Table!R26)</f>
        <v/>
      </c>
      <c r="S17" s="282" t="str">
        <f>IF(Table!S26=0,"",Table!S26)</f>
        <v/>
      </c>
      <c r="T17" s="282" t="str">
        <f>IF(Table!T26=0,"",Table!T26)</f>
        <v/>
      </c>
      <c r="U17" s="282" t="str">
        <f>IF(Table!U26=0,"",Table!U26)</f>
        <v/>
      </c>
      <c r="V17" s="282" t="str">
        <f>IF(Table!V26=0,"",Table!V26)</f>
        <v/>
      </c>
      <c r="W17" s="271" t="str">
        <f>IF(Table!W26=0,"",Table!W26)</f>
        <v/>
      </c>
      <c r="X17" s="275" t="str">
        <f>IF(Table!X26=0,"",Table!X26)</f>
        <v/>
      </c>
      <c r="Y17" s="213" t="str">
        <f>IF(Table!Y26=0,"",Table!Y26)</f>
        <v>&lt;=4,000</v>
      </c>
      <c r="Z17" s="275" t="str">
        <f>IF(Table!Z26=0,"",Table!Z26)</f>
        <v/>
      </c>
      <c r="AA17" s="273" t="str">
        <f>IF(Table!AA26=0,"",Table!AA26)</f>
        <v/>
      </c>
    </row>
    <row r="18" spans="1:27" ht="13.5" customHeight="1" thickBot="1">
      <c r="A18" s="427"/>
      <c r="B18" s="72" t="str">
        <f>Table!B27</f>
        <v>โรงแรม</v>
      </c>
      <c r="C18" s="228" t="str">
        <f>Table!C27</f>
        <v>1e+2</v>
      </c>
      <c r="D18" s="194"/>
      <c r="E18" s="270" t="str">
        <f>IF(Table!E27=0,"",Table!E27)</f>
        <v/>
      </c>
      <c r="F18" s="276" t="str">
        <f>IF(Table!F27=0,"",Table!F27)</f>
        <v/>
      </c>
      <c r="G18" s="276" t="str">
        <f>IF(Table!G27=0,"",Table!G27)</f>
        <v/>
      </c>
      <c r="H18" s="276" t="str">
        <f>IF(Table!H27=0,"",Table!H27)</f>
        <v/>
      </c>
      <c r="I18" s="272" t="str">
        <f>IF(Table!I27=0,"",Table!I27)</f>
        <v/>
      </c>
      <c r="J18" s="276" t="str">
        <f>IF(Table!J27=0,"",Table!J27)</f>
        <v/>
      </c>
      <c r="K18" s="272" t="str">
        <f>IF(Table!K27=0,"",Table!K27)</f>
        <v/>
      </c>
      <c r="L18" s="276" t="str">
        <f>IF(Table!L27=0,"",Table!L27)</f>
        <v/>
      </c>
      <c r="M18" s="272" t="str">
        <f>IF(Table!M27=0,"",Table!M27)</f>
        <v/>
      </c>
      <c r="N18" s="280" t="str">
        <f>IF(Table!N27=0,"",Table!N27)</f>
        <v/>
      </c>
      <c r="O18" s="270" t="str">
        <f>IF(Table!O27=0,"",Table!O27)</f>
        <v/>
      </c>
      <c r="P18" s="281" t="str">
        <f>IF(Table!P27=0,"",Table!P27)</f>
        <v/>
      </c>
      <c r="Q18" s="276" t="str">
        <f>IF(Table!Q27=0,"",Table!Q27)</f>
        <v/>
      </c>
      <c r="R18" s="272" t="str">
        <f>IF(Table!R27=0,"",Table!R27)</f>
        <v/>
      </c>
      <c r="S18" s="276" t="str">
        <f>IF(Table!S27=0,"",Table!S27)</f>
        <v/>
      </c>
      <c r="T18" s="276" t="str">
        <f>IF(Table!T27=0,"",Table!T27)</f>
        <v/>
      </c>
      <c r="U18" s="276" t="str">
        <f>IF(Table!U27=0,"",Table!U27)</f>
        <v/>
      </c>
      <c r="V18" s="276" t="str">
        <f>IF(Table!V27=0,"",Table!V27)</f>
        <v/>
      </c>
      <c r="W18" s="272" t="str">
        <f>IF(Table!W27=0,"",Table!W27)</f>
        <v/>
      </c>
      <c r="X18" s="220" t="str">
        <f>IF(Table!X27=0,"",Table!X27)</f>
        <v>&lt;=4,000</v>
      </c>
      <c r="Y18" s="276" t="str">
        <f>IF(Table!Y27=0,"",Table!Y27)</f>
        <v/>
      </c>
      <c r="Z18" s="276" t="str">
        <f>IF(Table!Z27=0,"",Table!Z27)</f>
        <v/>
      </c>
      <c r="AA18" s="274" t="str">
        <f>IF(Table!AA27=0,"",Table!AA27)</f>
        <v/>
      </c>
    </row>
    <row r="19" spans="1:27" ht="13.5" customHeight="1">
      <c r="A19" s="425" t="str">
        <f>Table!A28</f>
        <v>โรงมหรสพ</v>
      </c>
      <c r="B19" s="94" t="str">
        <f>Table!B28</f>
        <v>โรงมหรสพ</v>
      </c>
      <c r="C19" s="201" t="str">
        <f>Table!C28</f>
        <v>-</v>
      </c>
      <c r="D19" s="195"/>
      <c r="E19" s="204" t="str">
        <f>IF(Table!E28=0,"",Table!E28)</f>
        <v>X</v>
      </c>
      <c r="F19" s="244" t="str">
        <f>IF(Table!F28=0,"",Table!F28)</f>
        <v>X</v>
      </c>
      <c r="G19" s="244" t="str">
        <f>IF(Table!G28=0,"",Table!G28)</f>
        <v>X</v>
      </c>
      <c r="H19" s="245" t="str">
        <f>IF(Table!H28=0,"",Table!H28)</f>
        <v>X</v>
      </c>
      <c r="I19" s="246" t="str">
        <f>IF(Table!I28=0,"",Table!I28)</f>
        <v>X</v>
      </c>
      <c r="J19" s="245" t="str">
        <f>IF(Table!J28=0,"",Table!J28)</f>
        <v>X</v>
      </c>
      <c r="K19" s="246" t="str">
        <f>IF(Table!K28=0,"",Table!K28)</f>
        <v>X</v>
      </c>
      <c r="L19" s="247" t="str">
        <f>IF(Table!L28=0,"",Table!L28)</f>
        <v>X</v>
      </c>
      <c r="M19" s="246" t="str">
        <f>IF(Table!M28=0,"",Table!M28)</f>
        <v>NL</v>
      </c>
      <c r="N19" s="244" t="str">
        <f>IF(Table!N28=0,"",Table!N28)</f>
        <v>&lt;=5,000</v>
      </c>
      <c r="O19" s="248" t="str">
        <f>IF(Table!O28=0,"",Table!O28)</f>
        <v>NL</v>
      </c>
      <c r="P19" s="248" t="str">
        <f>IF(Table!P28=0,"",Table!P28)</f>
        <v>NL</v>
      </c>
      <c r="Q19" s="244" t="str">
        <f>IF(Table!Q28=0,"",Table!Q28)</f>
        <v>NL</v>
      </c>
      <c r="R19" s="246" t="str">
        <f>IF(Table!R28=0,"",Table!R28)</f>
        <v>X</v>
      </c>
      <c r="S19" s="205" t="str">
        <f>IF(Table!S28=0,"",Table!S28)</f>
        <v>X</v>
      </c>
      <c r="T19" s="205" t="str">
        <f>IF(Table!T28=0,"",Table!T28)</f>
        <v>X</v>
      </c>
      <c r="U19" s="205" t="str">
        <f>IF(Table!U28=0,"",Table!U28)</f>
        <v>X</v>
      </c>
      <c r="V19" s="208" t="str">
        <f>IF(Table!V28=0,"",Table!V28)</f>
        <v>X</v>
      </c>
      <c r="W19" s="207" t="str">
        <f>IF(Table!W28=0,"",Table!W28)</f>
        <v>X</v>
      </c>
      <c r="X19" s="205" t="str">
        <f>IF(Table!X28=0,"",Table!X28)</f>
        <v>X</v>
      </c>
      <c r="Y19" s="206" t="str">
        <f>IF(Table!Y28=0,"",Table!Y28)</f>
        <v>X</v>
      </c>
      <c r="Z19" s="206" t="str">
        <f>IF(Table!Z28=0,"",Table!Z28)</f>
        <v>X</v>
      </c>
      <c r="AA19" s="208" t="str">
        <f>IF(Table!AA28=0,"",Table!AA28)</f>
        <v>X</v>
      </c>
    </row>
    <row r="20" spans="1:27" ht="13.5" customHeight="1">
      <c r="A20" s="426"/>
      <c r="B20" s="76" t="str">
        <f>Table!B29</f>
        <v>โรงมหรสพ</v>
      </c>
      <c r="C20" s="202" t="str">
        <f>Table!C29</f>
        <v>1b</v>
      </c>
      <c r="D20" s="196"/>
      <c r="E20" s="263" t="str">
        <f>IF(Table!E29=0,"",Table!E29)</f>
        <v/>
      </c>
      <c r="F20" s="282" t="str">
        <f>IF(Table!F29=0,"",Table!F29)</f>
        <v/>
      </c>
      <c r="G20" s="282" t="str">
        <f>IF(Table!G29=0,"",Table!G29)</f>
        <v/>
      </c>
      <c r="H20" s="210" t="str">
        <f>IF(Table!H29=0,"",Table!H29)</f>
        <v>&lt;=2,000</v>
      </c>
      <c r="I20" s="197" t="str">
        <f>IF(Table!I29=0,"",Table!I29)</f>
        <v>&lt;=2,000</v>
      </c>
      <c r="J20" s="210" t="str">
        <f>IF(Table!J29=0,"",Table!J29)</f>
        <v>&lt;=3,000</v>
      </c>
      <c r="K20" s="197" t="str">
        <f>IF(Table!K29=0,"",Table!K29)</f>
        <v>&lt;=4,000</v>
      </c>
      <c r="L20" s="211" t="str">
        <f>IF(Table!L29=0,"",Table!L29)</f>
        <v>&lt;=4,000</v>
      </c>
      <c r="M20" s="261" t="str">
        <f>IF(Table!M29=0,"",Table!M29)</f>
        <v/>
      </c>
      <c r="N20" s="282" t="str">
        <f>IF(Table!N29=0,"",Table!N29)</f>
        <v/>
      </c>
      <c r="O20" s="263" t="str">
        <f>IF(Table!O29=0,"",Table!O29)</f>
        <v/>
      </c>
      <c r="P20" s="284" t="str">
        <f>IF(Table!P29=0,"",Table!P29)</f>
        <v/>
      </c>
      <c r="Q20" s="283" t="str">
        <f>IF(Table!Q29=0,"",Table!Q29)</f>
        <v/>
      </c>
      <c r="R20" s="261" t="str">
        <f>IF(Table!R29=0,"",Table!R29)</f>
        <v/>
      </c>
      <c r="S20" s="282" t="str">
        <f>IF(Table!S29=0,"",Table!S29)</f>
        <v/>
      </c>
      <c r="T20" s="282" t="str">
        <f>IF(Table!T29=0,"",Table!T29)</f>
        <v/>
      </c>
      <c r="U20" s="282" t="str">
        <f>IF(Table!U29=0,"",Table!U29)</f>
        <v/>
      </c>
      <c r="V20" s="282" t="str">
        <f>IF(Table!V29=0,"",Table!V29)</f>
        <v/>
      </c>
      <c r="W20" s="261" t="str">
        <f>IF(Table!W29=0,"",Table!W29)</f>
        <v/>
      </c>
      <c r="X20" s="282" t="str">
        <f>IF(Table!X29=0,"",Table!X29)</f>
        <v/>
      </c>
      <c r="Y20" s="283" t="str">
        <f>IF(Table!Y29=0,"",Table!Y29)</f>
        <v/>
      </c>
      <c r="Z20" s="282" t="str">
        <f>IF(Table!Z29=0,"",Table!Z29)</f>
        <v/>
      </c>
      <c r="AA20" s="262" t="str">
        <f>IF(Table!AA29=0,"",Table!AA29)</f>
        <v/>
      </c>
    </row>
    <row r="21" spans="1:27" ht="13.5" customHeight="1">
      <c r="A21" s="426"/>
      <c r="B21" s="76" t="str">
        <f>Table!B30</f>
        <v>โรงมหรสพ</v>
      </c>
      <c r="C21" s="202" t="str">
        <f>Table!C30</f>
        <v>1e</v>
      </c>
      <c r="D21" s="196"/>
      <c r="E21" s="263" t="str">
        <f>IF(Table!E30=0,"",Table!E30)</f>
        <v/>
      </c>
      <c r="F21" s="282" t="str">
        <f>IF(Table!F30=0,"",Table!F30)</f>
        <v/>
      </c>
      <c r="G21" s="282" t="str">
        <f>IF(Table!G30=0,"",Table!G30)</f>
        <v/>
      </c>
      <c r="H21" s="210" t="str">
        <f>IF(Table!H30=0,"",Table!H30)</f>
        <v>&lt;=4,000</v>
      </c>
      <c r="I21" s="197" t="str">
        <f>IF(Table!I30=0,"",Table!I30)</f>
        <v>&lt;=10,000</v>
      </c>
      <c r="J21" s="210" t="str">
        <f>IF(Table!J30=0,"",Table!J30)</f>
        <v>NL</v>
      </c>
      <c r="K21" s="197" t="str">
        <f>IF(Table!K30=0,"",Table!K30)</f>
        <v>NL</v>
      </c>
      <c r="L21" s="262" t="str">
        <f>IF(Table!L30=0,"",Table!L30)</f>
        <v/>
      </c>
      <c r="M21" s="261" t="str">
        <f>IF(Table!M30=0,"",Table!M30)</f>
        <v/>
      </c>
      <c r="N21" s="282" t="str">
        <f>IF(Table!N30=0,"",Table!N30)</f>
        <v/>
      </c>
      <c r="O21" s="263" t="str">
        <f>IF(Table!O30=0,"",Table!O30)</f>
        <v/>
      </c>
      <c r="P21" s="284" t="str">
        <f>IF(Table!P30=0,"",Table!P30)</f>
        <v/>
      </c>
      <c r="Q21" s="283" t="str">
        <f>IF(Table!Q30=0,"",Table!Q30)</f>
        <v/>
      </c>
      <c r="R21" s="261" t="str">
        <f>IF(Table!R30=0,"",Table!R30)</f>
        <v/>
      </c>
      <c r="S21" s="282" t="str">
        <f>IF(Table!S30=0,"",Table!S30)</f>
        <v/>
      </c>
      <c r="T21" s="282" t="str">
        <f>IF(Table!T30=0,"",Table!T30)</f>
        <v/>
      </c>
      <c r="U21" s="282" t="str">
        <f>IF(Table!U30=0,"",Table!U30)</f>
        <v/>
      </c>
      <c r="V21" s="282" t="str">
        <f>IF(Table!V30=0,"",Table!V30)</f>
        <v/>
      </c>
      <c r="W21" s="261" t="str">
        <f>IF(Table!W30=0,"",Table!W30)</f>
        <v/>
      </c>
      <c r="X21" s="282" t="str">
        <f>IF(Table!X30=0,"",Table!X30)</f>
        <v/>
      </c>
      <c r="Y21" s="283" t="str">
        <f>IF(Table!Y30=0,"",Table!Y30)</f>
        <v/>
      </c>
      <c r="Z21" s="282" t="str">
        <f>IF(Table!Z30=0,"",Table!Z30)</f>
        <v/>
      </c>
      <c r="AA21" s="262" t="str">
        <f>IF(Table!AA30=0,"",Table!AA30)</f>
        <v/>
      </c>
    </row>
    <row r="22" spans="1:27" ht="13.5" customHeight="1">
      <c r="A22" s="426"/>
      <c r="B22" s="76" t="str">
        <f>Table!B31</f>
        <v>โรงมหรสพ</v>
      </c>
      <c r="C22" s="202" t="str">
        <f>Table!C31</f>
        <v>1m</v>
      </c>
      <c r="D22" s="196"/>
      <c r="E22" s="263" t="str">
        <f>IF(Table!E31=0,"",Table!E31)</f>
        <v/>
      </c>
      <c r="F22" s="282" t="str">
        <f>IF(Table!F31=0,"",Table!F31)</f>
        <v/>
      </c>
      <c r="G22" s="282" t="str">
        <f>IF(Table!G31=0,"",Table!G31)</f>
        <v/>
      </c>
      <c r="H22" s="260" t="str">
        <f>IF(Table!H31=0,"",Table!H31)</f>
        <v/>
      </c>
      <c r="I22" s="261" t="str">
        <f>IF(Table!I31=0,"",Table!I31)</f>
        <v/>
      </c>
      <c r="J22" s="283" t="str">
        <f>IF(Table!J31=0,"",Table!J31)</f>
        <v/>
      </c>
      <c r="K22" s="261" t="str">
        <f>IF(Table!K31=0,"",Table!K31)</f>
        <v/>
      </c>
      <c r="L22" s="211" t="str">
        <f>IF(Table!L31=0,"",Table!L31)</f>
        <v>NL</v>
      </c>
      <c r="M22" s="261" t="str">
        <f>IF(Table!M31=0,"",Table!M31)</f>
        <v/>
      </c>
      <c r="N22" s="282" t="str">
        <f>IF(Table!N31=0,"",Table!N31)</f>
        <v/>
      </c>
      <c r="O22" s="263" t="str">
        <f>IF(Table!O31=0,"",Table!O31)</f>
        <v/>
      </c>
      <c r="P22" s="284" t="str">
        <f>IF(Table!P31=0,"",Table!P31)</f>
        <v/>
      </c>
      <c r="Q22" s="283" t="str">
        <f>IF(Table!Q31=0,"",Table!Q31)</f>
        <v/>
      </c>
      <c r="R22" s="261" t="str">
        <f>IF(Table!R31=0,"",Table!R31)</f>
        <v/>
      </c>
      <c r="S22" s="282" t="str">
        <f>IF(Table!S31=0,"",Table!S31)</f>
        <v/>
      </c>
      <c r="T22" s="282" t="str">
        <f>IF(Table!T31=0,"",Table!T31)</f>
        <v/>
      </c>
      <c r="U22" s="282" t="str">
        <f>IF(Table!U31=0,"",Table!U31)</f>
        <v/>
      </c>
      <c r="V22" s="282" t="str">
        <f>IF(Table!V31=0,"",Table!V31)</f>
        <v/>
      </c>
      <c r="W22" s="261" t="str">
        <f>IF(Table!W31=0,"",Table!W31)</f>
        <v/>
      </c>
      <c r="X22" s="282" t="str">
        <f>IF(Table!X31=0,"",Table!X31)</f>
        <v/>
      </c>
      <c r="Y22" s="283" t="str">
        <f>IF(Table!Y31=0,"",Table!Y31)</f>
        <v/>
      </c>
      <c r="Z22" s="282" t="str">
        <f>IF(Table!Z31=0,"",Table!Z31)</f>
        <v/>
      </c>
      <c r="AA22" s="262" t="str">
        <f>IF(Table!AA31=0,"",Table!AA31)</f>
        <v/>
      </c>
    </row>
    <row r="23" spans="1:27" ht="13.5" customHeight="1">
      <c r="A23" s="426"/>
      <c r="B23" s="76" t="str">
        <f>Table!B32</f>
        <v>โรงมหรสพ</v>
      </c>
      <c r="C23" s="202" t="str">
        <f>Table!C32</f>
        <v>1k</v>
      </c>
      <c r="D23" s="196"/>
      <c r="E23" s="263" t="str">
        <f>IF(Table!E32=0,"",Table!E32)</f>
        <v/>
      </c>
      <c r="F23" s="282" t="str">
        <f>IF(Table!F32=0,"",Table!F32)</f>
        <v/>
      </c>
      <c r="G23" s="282" t="str">
        <f>IF(Table!G32=0,"",Table!G32)</f>
        <v/>
      </c>
      <c r="H23" s="210" t="str">
        <f>IF(Table!H32=0,"",Table!H32)</f>
        <v>&lt;=4,000</v>
      </c>
      <c r="I23" s="261" t="str">
        <f>IF(Table!I32=0,"",Table!I32)</f>
        <v/>
      </c>
      <c r="J23" s="210" t="str">
        <f>IF(Table!J32=0,"",Table!J32)</f>
        <v>&lt;=6,000</v>
      </c>
      <c r="K23" s="261" t="str">
        <f>IF(Table!K32=0,"",Table!K32)</f>
        <v/>
      </c>
      <c r="L23" s="211" t="str">
        <f>IF(Table!L32=0,"",Table!L32)</f>
        <v>NL</v>
      </c>
      <c r="M23" s="261" t="str">
        <f>IF(Table!M32=0,"",Table!M32)</f>
        <v/>
      </c>
      <c r="N23" s="282" t="str">
        <f>IF(Table!N32=0,"",Table!N32)</f>
        <v/>
      </c>
      <c r="O23" s="263" t="str">
        <f>IF(Table!O32=0,"",Table!O32)</f>
        <v/>
      </c>
      <c r="P23" s="284" t="str">
        <f>IF(Table!P32=0,"",Table!P32)</f>
        <v/>
      </c>
      <c r="Q23" s="283" t="str">
        <f>IF(Table!Q32=0,"",Table!Q32)</f>
        <v/>
      </c>
      <c r="R23" s="360" t="str">
        <f>IF(Table!R32=0,"",Table!R32)</f>
        <v>&gt;2,000,&lt;=4,000</v>
      </c>
      <c r="S23" s="282" t="str">
        <f>IF(Table!S32=0,"",Table!S32)</f>
        <v/>
      </c>
      <c r="T23" s="282" t="str">
        <f>IF(Table!T32=0,"",Table!T32)</f>
        <v/>
      </c>
      <c r="U23" s="282" t="str">
        <f>IF(Table!U32=0,"",Table!U32)</f>
        <v/>
      </c>
      <c r="V23" s="209" t="str">
        <f>IF(Table!V32=0,"",Table!V32)</f>
        <v>&lt;=4,000</v>
      </c>
      <c r="W23" s="261" t="str">
        <f>IF(Table!W32=0,"",Table!W32)</f>
        <v/>
      </c>
      <c r="X23" s="282" t="str">
        <f>IF(Table!X32=0,"",Table!X32)</f>
        <v/>
      </c>
      <c r="Y23" s="283" t="str">
        <f>IF(Table!Y32=0,"",Table!Y32)</f>
        <v/>
      </c>
      <c r="Z23" s="282" t="str">
        <f>IF(Table!Z32=0,"",Table!Z32)</f>
        <v/>
      </c>
      <c r="AA23" s="262" t="str">
        <f>IF(Table!AA32=0,"",Table!AA32)</f>
        <v/>
      </c>
    </row>
    <row r="24" spans="1:27" ht="13.5" customHeight="1">
      <c r="A24" s="426"/>
      <c r="B24" s="76" t="str">
        <f>Table!B33</f>
        <v>โรงมหรสพ</v>
      </c>
      <c r="C24" s="202" t="str">
        <f>Table!C33</f>
        <v>9a</v>
      </c>
      <c r="D24" s="196"/>
      <c r="E24" s="263" t="str">
        <f>IF(Table!E33=0,"",Table!E33)</f>
        <v/>
      </c>
      <c r="F24" s="282" t="str">
        <f>IF(Table!F33=0,"",Table!F33)</f>
        <v/>
      </c>
      <c r="G24" s="282" t="str">
        <f>IF(Table!G33=0,"",Table!G33)</f>
        <v/>
      </c>
      <c r="H24" s="210" t="str">
        <f>IF(Table!H33=0,"",Table!H33)</f>
        <v>&lt;=3,500</v>
      </c>
      <c r="I24" s="197" t="str">
        <f>IF(Table!I33=0,"",Table!I33)</f>
        <v>&lt;=4,500</v>
      </c>
      <c r="J24" s="210" t="str">
        <f>IF(Table!J33=0,"",Table!J33)</f>
        <v>&lt;=5,000</v>
      </c>
      <c r="K24" s="197" t="str">
        <f>IF(Table!K33=0,"",Table!K33)</f>
        <v>&lt;=8,000</v>
      </c>
      <c r="L24" s="211" t="str">
        <f>IF(Table!L33=0,"",Table!L33)</f>
        <v>NL</v>
      </c>
      <c r="M24" s="261" t="str">
        <f>IF(Table!M33=0,"",Table!M33)</f>
        <v/>
      </c>
      <c r="N24" s="282" t="str">
        <f>IF(Table!N33=0,"",Table!N33)</f>
        <v/>
      </c>
      <c r="O24" s="263" t="str">
        <f>IF(Table!O33=0,"",Table!O33)</f>
        <v/>
      </c>
      <c r="P24" s="284" t="str">
        <f>IF(Table!P33=0,"",Table!P33)</f>
        <v/>
      </c>
      <c r="Q24" s="283" t="str">
        <f>IF(Table!Q33=0,"",Table!Q33)</f>
        <v/>
      </c>
      <c r="R24" s="261" t="str">
        <f>IF(Table!R33=0,"",Table!R33)</f>
        <v/>
      </c>
      <c r="S24" s="282" t="str">
        <f>IF(Table!S33=0,"",Table!S33)</f>
        <v/>
      </c>
      <c r="T24" s="282" t="str">
        <f>IF(Table!T33=0,"",Table!T33)</f>
        <v/>
      </c>
      <c r="U24" s="282" t="str">
        <f>IF(Table!U33=0,"",Table!U33)</f>
        <v/>
      </c>
      <c r="V24" s="282" t="str">
        <f>IF(Table!V33=0,"",Table!V33)</f>
        <v/>
      </c>
      <c r="W24" s="261" t="str">
        <f>IF(Table!W33=0,"",Table!W33)</f>
        <v/>
      </c>
      <c r="X24" s="282" t="str">
        <f>IF(Table!X33=0,"",Table!X33)</f>
        <v/>
      </c>
      <c r="Y24" s="283" t="str">
        <f>IF(Table!Y33=0,"",Table!Y33)</f>
        <v/>
      </c>
      <c r="Z24" s="282" t="str">
        <f>IF(Table!Z33=0,"",Table!Z33)</f>
        <v/>
      </c>
      <c r="AA24" s="262" t="str">
        <f>IF(Table!AA33=0,"",Table!AA33)</f>
        <v/>
      </c>
    </row>
    <row r="25" spans="1:27" ht="13.5" customHeight="1">
      <c r="A25" s="426"/>
      <c r="B25" s="76" t="str">
        <f>Table!B34</f>
        <v>โรงมหรสพ</v>
      </c>
      <c r="C25" s="202" t="str">
        <f>Table!C34</f>
        <v>9c</v>
      </c>
      <c r="D25" s="196"/>
      <c r="E25" s="263" t="str">
        <f>IF(Table!E34=0,"",Table!E34)</f>
        <v/>
      </c>
      <c r="F25" s="282" t="str">
        <f>IF(Table!F34=0,"",Table!F34)</f>
        <v/>
      </c>
      <c r="G25" s="282" t="str">
        <f>IF(Table!G34=0,"",Table!G34)</f>
        <v/>
      </c>
      <c r="H25" s="283" t="str">
        <f>IF(Table!H34=0,"",Table!H34)</f>
        <v/>
      </c>
      <c r="I25" s="261" t="str">
        <f>IF(Table!I34=0,"",Table!I34)</f>
        <v/>
      </c>
      <c r="J25" s="283" t="str">
        <f>IF(Table!J34=0,"",Table!J34)</f>
        <v/>
      </c>
      <c r="K25" s="261" t="str">
        <f>IF(Table!K34=0,"",Table!K34)</f>
        <v/>
      </c>
      <c r="L25" s="262" t="str">
        <f>IF(Table!L34=0,"",Table!L34)</f>
        <v/>
      </c>
      <c r="M25" s="261" t="str">
        <f>IF(Table!M34=0,"",Table!M34)</f>
        <v/>
      </c>
      <c r="N25" s="282" t="str">
        <f>IF(Table!N34=0,"",Table!N34)</f>
        <v/>
      </c>
      <c r="O25" s="263" t="str">
        <f>IF(Table!O34=0,"",Table!O34)</f>
        <v/>
      </c>
      <c r="P25" s="284" t="str">
        <f>IF(Table!P34=0,"",Table!P34)</f>
        <v/>
      </c>
      <c r="Q25" s="283" t="str">
        <f>IF(Table!Q34=0,"",Table!Q34)</f>
        <v/>
      </c>
      <c r="R25" s="197" t="str">
        <f>IF(Table!R34=0,"",Table!R34)</f>
        <v>&lt;=2,000</v>
      </c>
      <c r="S25" s="282" t="str">
        <f>IF(Table!S34=0,"",Table!S34)</f>
        <v/>
      </c>
      <c r="T25" s="282" t="str">
        <f>IF(Table!T34=0,"",Table!T34)</f>
        <v/>
      </c>
      <c r="U25" s="282" t="str">
        <f>IF(Table!U34=0,"",Table!U34)</f>
        <v/>
      </c>
      <c r="V25" s="209" t="str">
        <f>IF(Table!V34=0,"",Table!V34)</f>
        <v>&lt;=2,000</v>
      </c>
      <c r="W25" s="261" t="str">
        <f>IF(Table!W34=0,"",Table!W34)</f>
        <v/>
      </c>
      <c r="X25" s="282" t="str">
        <f>IF(Table!X34=0,"",Table!X34)</f>
        <v/>
      </c>
      <c r="Y25" s="283" t="str">
        <f>IF(Table!Y34=0,"",Table!Y34)</f>
        <v/>
      </c>
      <c r="Z25" s="282" t="str">
        <f>IF(Table!Z34=0,"",Table!Z34)</f>
        <v/>
      </c>
      <c r="AA25" s="262" t="str">
        <f>IF(Table!AA34=0,"",Table!AA34)</f>
        <v/>
      </c>
    </row>
    <row r="26" spans="1:27" ht="13.5" customHeight="1" thickBot="1">
      <c r="A26" s="427"/>
      <c r="B26" s="72" t="str">
        <f>Table!B35</f>
        <v>โรงมหรสพ</v>
      </c>
      <c r="C26" s="200" t="str">
        <f>Table!C35</f>
        <v>1b+2</v>
      </c>
      <c r="D26" s="194"/>
      <c r="E26" s="270" t="str">
        <f>IF(Table!E35=0,"",Table!E35)</f>
        <v/>
      </c>
      <c r="F26" s="280" t="str">
        <f>IF(Table!F35=0,"",Table!F35)</f>
        <v/>
      </c>
      <c r="G26" s="280" t="str">
        <f>IF(Table!G35=0,"",Table!G35)</f>
        <v/>
      </c>
      <c r="H26" s="276" t="str">
        <f>IF(Table!H35=0,"",Table!H35)</f>
        <v/>
      </c>
      <c r="I26" s="272" t="str">
        <f>IF(Table!I35=0,"",Table!I35)</f>
        <v/>
      </c>
      <c r="J26" s="276" t="str">
        <f>IF(Table!J35=0,"",Table!J35)</f>
        <v/>
      </c>
      <c r="K26" s="272" t="str">
        <f>IF(Table!K35=0,"",Table!K35)</f>
        <v/>
      </c>
      <c r="L26" s="274" t="str">
        <f>IF(Table!L35=0,"",Table!L35)</f>
        <v/>
      </c>
      <c r="M26" s="272" t="str">
        <f>IF(Table!M35=0,"",Table!M35)</f>
        <v/>
      </c>
      <c r="N26" s="280" t="str">
        <f>IF(Table!N35=0,"",Table!N35)</f>
        <v/>
      </c>
      <c r="O26" s="270" t="str">
        <f>IF(Table!O35=0,"",Table!O35)</f>
        <v/>
      </c>
      <c r="P26" s="281" t="str">
        <f>IF(Table!P35=0,"",Table!P35)</f>
        <v/>
      </c>
      <c r="Q26" s="276" t="str">
        <f>IF(Table!Q35=0,"",Table!Q35)</f>
        <v/>
      </c>
      <c r="R26" s="272" t="str">
        <f>IF(Table!R35=0,"",Table!R35)</f>
        <v/>
      </c>
      <c r="S26" s="280" t="str">
        <f>IF(Table!S35=0,"",Table!S35)</f>
        <v/>
      </c>
      <c r="T26" s="280" t="str">
        <f>IF(Table!T35=0,"",Table!T35)</f>
        <v/>
      </c>
      <c r="U26" s="280" t="str">
        <f>IF(Table!U35=0,"",Table!U35)</f>
        <v/>
      </c>
      <c r="V26" s="280" t="str">
        <f>IF(Table!V35=0,"",Table!V35)</f>
        <v/>
      </c>
      <c r="W26" s="272" t="str">
        <f>IF(Table!W35=0,"",Table!W35)</f>
        <v/>
      </c>
      <c r="X26" s="280" t="str">
        <f>IF(Table!X35=0,"",Table!X35)</f>
        <v/>
      </c>
      <c r="Y26" s="235" t="str">
        <f>IF(Table!Y35=0,"",Table!Y35)</f>
        <v>&lt;=4,000</v>
      </c>
      <c r="Z26" s="280" t="str">
        <f>IF(Table!Z35=0,"",Table!Z35)</f>
        <v/>
      </c>
      <c r="AA26" s="274" t="str">
        <f>IF(Table!AA35=0,"",Table!AA35)</f>
        <v/>
      </c>
    </row>
    <row r="27" spans="1:27" s="2" customFormat="1" ht="13.5" customHeight="1">
      <c r="A27" s="425" t="str">
        <f>Table!A36</f>
        <v>การจัดสรรที่ดิน</v>
      </c>
      <c r="B27" s="90" t="str">
        <f>Table!B36</f>
        <v>การจัดสรรที่ดิน-อุตสาหกรรม</v>
      </c>
      <c r="C27" s="90"/>
      <c r="D27" s="91"/>
      <c r="E27" s="236" t="str">
        <f>IF(Table!E36=0,"",Table!E36)</f>
        <v>X</v>
      </c>
      <c r="F27" s="212" t="str">
        <f>IF(Table!F36=0,"",Table!F36)</f>
        <v>X</v>
      </c>
      <c r="G27" s="212" t="str">
        <f>IF(Table!G36=0,"",Table!G36)</f>
        <v>X</v>
      </c>
      <c r="H27" s="213" t="str">
        <f>IF(Table!H36=0,"",Table!H36)</f>
        <v>X</v>
      </c>
      <c r="I27" s="214" t="str">
        <f>IF(Table!I36=0,"",Table!I36)</f>
        <v>X</v>
      </c>
      <c r="J27" s="213" t="str">
        <f>IF(Table!J36=0,"",Table!J36)</f>
        <v>X</v>
      </c>
      <c r="K27" s="214" t="str">
        <f>IF(Table!K36=0,"",Table!K36)</f>
        <v>X</v>
      </c>
      <c r="L27" s="215" t="str">
        <f>IF(Table!L36=0,"",Table!L36)</f>
        <v>X</v>
      </c>
      <c r="M27" s="214" t="str">
        <f>IF(Table!M36=0,"",Table!M36)</f>
        <v>X</v>
      </c>
      <c r="N27" s="212" t="str">
        <f>IF(Table!N36=0,"",Table!N36)</f>
        <v>X</v>
      </c>
      <c r="O27" s="236" t="str">
        <f>IF(Table!O36=0,"",Table!O36)</f>
        <v>X</v>
      </c>
      <c r="P27" s="237" t="str">
        <f>IF(Table!P36=0,"",Table!P36)</f>
        <v>X</v>
      </c>
      <c r="Q27" s="213" t="str">
        <f>IF(Table!Q36=0,"",Table!Q36)</f>
        <v>X</v>
      </c>
      <c r="R27" s="214" t="str">
        <f>IF(Table!R36=0,"",Table!R36)</f>
        <v/>
      </c>
      <c r="S27" s="236" t="str">
        <f>IF(Table!S36=0,"",Table!S36)</f>
        <v/>
      </c>
      <c r="T27" s="236" t="str">
        <f>IF(Table!T36=0,"",Table!T36)</f>
        <v>X</v>
      </c>
      <c r="U27" s="212" t="str">
        <f>IF(Table!U36=0,"",Table!U36)</f>
        <v>X</v>
      </c>
      <c r="V27" s="215" t="str">
        <f>IF(Table!V36=0,"",Table!V36)</f>
        <v/>
      </c>
      <c r="W27" s="214" t="str">
        <f>IF(Table!W36=0,"",Table!W36)</f>
        <v>X</v>
      </c>
      <c r="X27" s="212" t="str">
        <f>IF(Table!X36=0,"",Table!X36)</f>
        <v>X</v>
      </c>
      <c r="Y27" s="213" t="str">
        <f>IF(Table!Y36=0,"",Table!Y36)</f>
        <v>X</v>
      </c>
      <c r="Z27" s="213" t="str">
        <f>IF(Table!Z36=0,"",Table!Z36)</f>
        <v>X</v>
      </c>
      <c r="AA27" s="215" t="str">
        <f>IF(Table!AA36=0,"",Table!AA36)</f>
        <v>X</v>
      </c>
    </row>
    <row r="28" spans="1:27" s="2" customFormat="1" ht="13.5" customHeight="1">
      <c r="A28" s="426"/>
      <c r="B28" s="90" t="str">
        <f>Table!B37</f>
        <v>การจัดสรรที่ดิน-พาณิชยกรรม</v>
      </c>
      <c r="C28" s="90"/>
      <c r="D28" s="91"/>
      <c r="E28" s="236" t="str">
        <f>IF(Table!E37=0,"",Table!E37)</f>
        <v>5a(5)</v>
      </c>
      <c r="F28" s="236" t="str">
        <f>IF(Table!F37=0,"",Table!F37)</f>
        <v>5a(5)</v>
      </c>
      <c r="G28" s="236" t="str">
        <f>IF(Table!G37=0,"",Table!G37)</f>
        <v>5a(10)</v>
      </c>
      <c r="H28" s="213" t="str">
        <f>IF(Table!H37=0,"",Table!H37)</f>
        <v/>
      </c>
      <c r="I28" s="214" t="str">
        <f>IF(Table!I37=0,"",Table!I37)</f>
        <v/>
      </c>
      <c r="J28" s="213" t="str">
        <f>IF(Table!J37=0,"",Table!J37)</f>
        <v/>
      </c>
      <c r="K28" s="214" t="str">
        <f>IF(Table!K37=0,"",Table!K37)</f>
        <v/>
      </c>
      <c r="L28" s="215" t="str">
        <f>IF(Table!L37=0,"",Table!L37)</f>
        <v/>
      </c>
      <c r="M28" s="214" t="str">
        <f>IF(Table!M37=0,"",Table!M37)</f>
        <v/>
      </c>
      <c r="N28" s="212" t="str">
        <f>IF(Table!N37=0,"",Table!N37)</f>
        <v/>
      </c>
      <c r="O28" s="236" t="str">
        <f>IF(Table!O37=0,"",Table!O37)</f>
        <v/>
      </c>
      <c r="P28" s="237" t="str">
        <f>IF(Table!P37=0,"",Table!P37)</f>
        <v/>
      </c>
      <c r="Q28" s="213" t="str">
        <f>IF(Table!Q37=0,"",Table!Q37)</f>
        <v/>
      </c>
      <c r="R28" s="214" t="str">
        <f>IF(Table!R37=0,"",Table!R37)</f>
        <v>X</v>
      </c>
      <c r="S28" s="236" t="str">
        <f>IF(Table!S37=0,"",Table!S37)</f>
        <v>X</v>
      </c>
      <c r="T28" s="236" t="str">
        <f>IF(Table!T37=0,"",Table!T37)</f>
        <v>X</v>
      </c>
      <c r="U28" s="212" t="str">
        <f>IF(Table!U37=0,"",Table!U37)</f>
        <v>X</v>
      </c>
      <c r="V28" s="215" t="str">
        <f>IF(Table!V37=0,"",Table!V37)</f>
        <v>X</v>
      </c>
      <c r="W28" s="214" t="str">
        <f>IF(Table!W37=0,"",Table!W37)</f>
        <v>X</v>
      </c>
      <c r="X28" s="212" t="str">
        <f>IF(Table!X37=0,"",Table!X37)</f>
        <v>X</v>
      </c>
      <c r="Y28" s="213" t="str">
        <f>IF(Table!Y37=0,"",Table!Y37)</f>
        <v>X</v>
      </c>
      <c r="Z28" s="213" t="str">
        <f>IF(Table!Z37=0,"",Table!Z37)</f>
        <v>5a(5)</v>
      </c>
      <c r="AA28" s="215" t="str">
        <f>IF(Table!AA37=0,"",Table!AA37)</f>
        <v>X</v>
      </c>
    </row>
    <row r="29" spans="1:27" ht="13.5" customHeight="1">
      <c r="A29" s="426"/>
      <c r="B29" s="90" t="str">
        <f>Table!B38</f>
        <v>การจัดสรรที่ดิน-อยู่อาศัย</v>
      </c>
      <c r="C29" s="90"/>
      <c r="D29" s="91"/>
      <c r="E29" s="236" t="str">
        <f>IF(Table!E38=0,"",Table!E38)</f>
        <v/>
      </c>
      <c r="F29" s="212" t="str">
        <f>IF(Table!F38=0,"",Table!F38)</f>
        <v/>
      </c>
      <c r="G29" s="212" t="str">
        <f>IF(Table!G38=0,"",Table!G38)</f>
        <v/>
      </c>
      <c r="H29" s="213" t="str">
        <f>IF(Table!H38=0,"",Table!H38)</f>
        <v/>
      </c>
      <c r="I29" s="214" t="str">
        <f>IF(Table!I38=0,"",Table!I38)</f>
        <v/>
      </c>
      <c r="J29" s="213" t="str">
        <f>IF(Table!J38=0,"",Table!J38)</f>
        <v/>
      </c>
      <c r="K29" s="214" t="str">
        <f>IF(Table!K38=0,"",Table!K38)</f>
        <v/>
      </c>
      <c r="L29" s="215" t="str">
        <f>IF(Table!L38=0,"",Table!L38)</f>
        <v/>
      </c>
      <c r="M29" s="214" t="str">
        <f>IF(Table!M38=0,"",Table!M38)</f>
        <v/>
      </c>
      <c r="N29" s="212" t="str">
        <f>IF(Table!N38=0,"",Table!N38)</f>
        <v/>
      </c>
      <c r="O29" s="236" t="str">
        <f>IF(Table!O38=0,"",Table!O38)</f>
        <v/>
      </c>
      <c r="P29" s="237" t="str">
        <f>IF(Table!P38=0,"",Table!P38)</f>
        <v/>
      </c>
      <c r="Q29" s="213" t="str">
        <f>IF(Table!Q38=0,"",Table!Q38)</f>
        <v/>
      </c>
      <c r="R29" s="214" t="str">
        <f>IF(Table!R38=0,"",Table!R38)</f>
        <v>X</v>
      </c>
      <c r="S29" s="236" t="str">
        <f>IF(Table!S38=0,"",Table!S38)</f>
        <v>X</v>
      </c>
      <c r="T29" s="236" t="str">
        <f>IF(Table!T38=0,"",Table!T38)</f>
        <v>X</v>
      </c>
      <c r="U29" s="212" t="str">
        <f>IF(Table!U38=0,"",Table!U38)</f>
        <v>X</v>
      </c>
      <c r="V29" s="215" t="str">
        <f>IF(Table!V38=0,"",Table!V38)</f>
        <v>X</v>
      </c>
      <c r="W29" s="214" t="str">
        <f>IF(Table!W38=0,"",Table!W38)</f>
        <v>X</v>
      </c>
      <c r="X29" s="212" t="str">
        <f>IF(Table!X38=0,"",Table!X38)</f>
        <v>X</v>
      </c>
      <c r="Y29" s="213" t="str">
        <f>IF(Table!Y38=0,"",Table!Y38)</f>
        <v>X</v>
      </c>
      <c r="Z29" s="213" t="str">
        <f>IF(Table!Z38=0,"",Table!Z38)</f>
        <v>1b+5b</v>
      </c>
      <c r="AA29" s="215" t="str">
        <f>IF(Table!AA38=0,"",Table!AA38)</f>
        <v>X</v>
      </c>
    </row>
    <row r="30" spans="1:27" ht="13.5" customHeight="1" thickBot="1">
      <c r="A30" s="427"/>
      <c r="B30" s="95" t="str">
        <f>Table!B39</f>
        <v>การจัดสรรที่ดิน-อยู่อาศัย ประเภทบ้านเดี่ยว</v>
      </c>
      <c r="C30" s="95"/>
      <c r="D30" s="96"/>
      <c r="E30" s="287" t="str">
        <f>IF(Table!E39=0,"",Table!E39)</f>
        <v/>
      </c>
      <c r="F30" s="288" t="str">
        <f>IF(Table!F39=0,"",Table!F39)</f>
        <v/>
      </c>
      <c r="G30" s="288" t="str">
        <f>IF(Table!G39=0,"",Table!G39)</f>
        <v/>
      </c>
      <c r="H30" s="285" t="str">
        <f>IF(Table!H39=0,"",Table!H39)</f>
        <v/>
      </c>
      <c r="I30" s="289" t="str">
        <f>IF(Table!I39=0,"",Table!I39)</f>
        <v/>
      </c>
      <c r="J30" s="285" t="str">
        <f>IF(Table!J39=0,"",Table!J39)</f>
        <v/>
      </c>
      <c r="K30" s="289" t="str">
        <f>IF(Table!K39=0,"",Table!K39)</f>
        <v/>
      </c>
      <c r="L30" s="286" t="str">
        <f>IF(Table!L39=0,"",Table!L39)</f>
        <v/>
      </c>
      <c r="M30" s="289" t="str">
        <f>IF(Table!M39=0,"",Table!M39)</f>
        <v/>
      </c>
      <c r="N30" s="288" t="str">
        <f>IF(Table!N39=0,"",Table!N39)</f>
        <v/>
      </c>
      <c r="O30" s="287" t="str">
        <f>IF(Table!O39=0,"",Table!O39)</f>
        <v/>
      </c>
      <c r="P30" s="290" t="str">
        <f>IF(Table!P39=0,"",Table!P39)</f>
        <v/>
      </c>
      <c r="Q30" s="285" t="str">
        <f>IF(Table!Q39=0,"",Table!Q39)</f>
        <v/>
      </c>
      <c r="R30" s="289" t="str">
        <f>IF(Table!R39=0,"",Table!R39)</f>
        <v/>
      </c>
      <c r="S30" s="287" t="str">
        <f>IF(Table!S39=0,"",Table!S39)</f>
        <v/>
      </c>
      <c r="T30" s="287" t="str">
        <f>IF(Table!T39=0,"",Table!T39)</f>
        <v/>
      </c>
      <c r="U30" s="288" t="str">
        <f>IF(Table!U39=0,"",Table!U39)</f>
        <v/>
      </c>
      <c r="V30" s="286" t="str">
        <f>IF(Table!V39=0,"",Table!V39)</f>
        <v/>
      </c>
      <c r="W30" s="289" t="str">
        <f>IF(Table!W39=0,"",Table!W39)</f>
        <v/>
      </c>
      <c r="X30" s="288" t="str">
        <f>IF(Table!X39=0,"",Table!X39)</f>
        <v/>
      </c>
      <c r="Y30" s="241" t="str">
        <f>IF(Table!Y39=0,"",Table!Y39)</f>
        <v>1b+5b</v>
      </c>
      <c r="Z30" s="285" t="str">
        <f>IF(Table!Z39=0,"",Table!Z39)</f>
        <v/>
      </c>
      <c r="AA30" s="286" t="str">
        <f>IF(Table!AA39=0,"",Table!AA39)</f>
        <v/>
      </c>
    </row>
    <row r="31" spans="1:27" s="2" customFormat="1" ht="13.5" customHeight="1">
      <c r="A31" s="425" t="str">
        <f>Table!A40</f>
        <v>การอยู่อาศัย</v>
      </c>
      <c r="B31" s="67" t="str">
        <f>Table!B40</f>
        <v>การอยู่อาศัย</v>
      </c>
      <c r="C31" s="203" t="str">
        <f>Table!C40</f>
        <v>-</v>
      </c>
      <c r="D31" s="198"/>
      <c r="E31" s="204" t="str">
        <f>IF(Table!E40=0,"",Table!E40)</f>
        <v>&lt;=1,000</v>
      </c>
      <c r="F31" s="205" t="str">
        <f>IF(Table!F40=0,"",Table!F40)</f>
        <v>&lt;=1,000</v>
      </c>
      <c r="G31" s="205" t="str">
        <f>IF(Table!G40=0,"",Table!G40)</f>
        <v>&lt;=1,000</v>
      </c>
      <c r="H31" s="206" t="str">
        <f>IF(Table!H40=0,"",Table!H40)</f>
        <v>&lt;=2,000</v>
      </c>
      <c r="I31" s="207" t="str">
        <f>IF(Table!I40=0,"",Table!I40)</f>
        <v>&lt;=4,000</v>
      </c>
      <c r="J31" s="206" t="str">
        <f>IF(Table!J40=0,"",Table!J40)</f>
        <v>&lt;=10,000</v>
      </c>
      <c r="K31" s="207" t="str">
        <f>IF(Table!K40=0,"",Table!K40)</f>
        <v/>
      </c>
      <c r="L31" s="208" t="str">
        <f>IF(Table!L40=0,"",Table!L40)</f>
        <v/>
      </c>
      <c r="M31" s="207" t="str">
        <f>IF(Table!M40=0,"",Table!M40)</f>
        <v>&lt;=10,000</v>
      </c>
      <c r="N31" s="205" t="str">
        <f>IF(Table!N40=0,"",Table!N40)</f>
        <v>&lt;=20,000</v>
      </c>
      <c r="O31" s="205" t="str">
        <f>IF(Table!O40=0,"",Table!O40)</f>
        <v>NL</v>
      </c>
      <c r="P31" s="206" t="str">
        <f>IF(Table!P40=0,"",Table!P40)</f>
        <v>NL</v>
      </c>
      <c r="Q31" s="206" t="str">
        <f>IF(Table!Q40=0,"",Table!Q40)</f>
        <v>NL</v>
      </c>
      <c r="R31" s="207" t="str">
        <f>IF(Table!R40=0,"",Table!R40)</f>
        <v>&lt;=1,000</v>
      </c>
      <c r="S31" s="205" t="str">
        <f>IF(Table!S40=0,"",Table!S40)</f>
        <v>&lt;=2,000</v>
      </c>
      <c r="T31" s="205" t="str">
        <f>IF(Table!T40=0,"",Table!T40)</f>
        <v>&lt;=500</v>
      </c>
      <c r="U31" s="205" t="str">
        <f>IF(Table!U40=0,"",Table!U40)</f>
        <v>&lt;=1,000</v>
      </c>
      <c r="V31" s="208" t="str">
        <f>IF(Table!V40=0,"",Table!V40)</f>
        <v>&lt;=1,000</v>
      </c>
      <c r="W31" s="291" t="str">
        <f>IF(Table!W40=0,"",Table!W40)</f>
        <v/>
      </c>
      <c r="X31" s="205" t="str">
        <f>IF(Table!X40=0,"",Table!X40)</f>
        <v>&lt;=500</v>
      </c>
      <c r="Y31" s="206" t="str">
        <f>IF(Table!Y40=0,"",Table!Y40)</f>
        <v>&lt;=500</v>
      </c>
      <c r="Z31" s="206" t="str">
        <f>IF(Table!Z40=0,"",Table!Z40)</f>
        <v>&lt;=500</v>
      </c>
      <c r="AA31" s="208" t="str">
        <f>IF(Table!AA40=0,"",Table!AA40)</f>
        <v/>
      </c>
    </row>
    <row r="32" spans="1:27" s="2" customFormat="1" ht="13.5" customHeight="1">
      <c r="A32" s="426"/>
      <c r="B32" s="90" t="str">
        <f>Table!B41</f>
        <v>การอยู่อาศัย</v>
      </c>
      <c r="C32" s="199" t="str">
        <f>Table!C41</f>
        <v>1b</v>
      </c>
      <c r="D32" s="193"/>
      <c r="E32" s="197" t="str">
        <f>IF(Table!E41=0,"",Table!E41)</f>
        <v>&lt;=2,000</v>
      </c>
      <c r="F32" s="209" t="str">
        <f>IF(Table!F41=0,"",Table!F41)</f>
        <v>&lt;=2,000</v>
      </c>
      <c r="G32" s="209" t="str">
        <f>IF(Table!G41=0,"",Table!G41)</f>
        <v>&lt;=2,000</v>
      </c>
      <c r="H32" s="210" t="str">
        <f>IF(Table!H41=0,"",Table!H41)</f>
        <v>&lt;=4,000</v>
      </c>
      <c r="I32" s="197" t="str">
        <f>IF(Table!I41=0,"",Table!I41)</f>
        <v>&lt;=10,000</v>
      </c>
      <c r="J32" s="210" t="str">
        <f>IF(Table!J41=0,"",Table!J41)</f>
        <v>NL</v>
      </c>
      <c r="K32" s="261" t="str">
        <f>IF(Table!K41=0,"",Table!K41)</f>
        <v/>
      </c>
      <c r="L32" s="283" t="str">
        <f>IF(Table!L41=0,"",Table!L41)</f>
        <v/>
      </c>
      <c r="M32" s="261" t="str">
        <f>IF(Table!M41=0,"",Table!M41)</f>
        <v/>
      </c>
      <c r="N32" s="282" t="str">
        <f>IF(Table!N41=0,"",Table!N41)</f>
        <v/>
      </c>
      <c r="O32" s="282" t="str">
        <f>IF(Table!O41=0,"",Table!O41)</f>
        <v/>
      </c>
      <c r="P32" s="283" t="str">
        <f>IF(Table!P41=0,"",Table!P41)</f>
        <v/>
      </c>
      <c r="Q32" s="283" t="str">
        <f>IF(Table!Q41=0,"",Table!Q41)</f>
        <v/>
      </c>
      <c r="R32" s="197" t="str">
        <f>IF(Table!R41=0,"",Table!R41)</f>
        <v>&lt;=2,000</v>
      </c>
      <c r="S32" s="282" t="str">
        <f>IF(Table!S41=0,"",Table!S41)</f>
        <v/>
      </c>
      <c r="T32" s="282" t="str">
        <f>IF(Table!T41=0,"",Table!T41)</f>
        <v/>
      </c>
      <c r="U32" s="282" t="str">
        <f>IF(Table!U41=0,"",Table!U41)</f>
        <v/>
      </c>
      <c r="V32" s="211" t="str">
        <f>IF(Table!V41=0,"",Table!V41)</f>
        <v>&lt;=2,000</v>
      </c>
      <c r="W32" s="261" t="str">
        <f>IF(Table!W41=0,"",Table!W41)</f>
        <v/>
      </c>
      <c r="X32" s="209" t="str">
        <f>IF(Table!X41=0,"",Table!X41)</f>
        <v>&lt;=1,000</v>
      </c>
      <c r="Y32" s="282" t="str">
        <f>IF(Table!Y41=0,"",Table!Y41)</f>
        <v/>
      </c>
      <c r="Z32" s="209" t="str">
        <f>IF(Table!Z41=0,"",Table!Z41)</f>
        <v>&lt;=1,000</v>
      </c>
      <c r="AA32" s="262" t="str">
        <f>IF(Table!AA41=0,"",Table!AA41)</f>
        <v/>
      </c>
    </row>
    <row r="33" spans="1:27" s="2" customFormat="1" ht="13.5" customHeight="1">
      <c r="A33" s="426"/>
      <c r="B33" s="90" t="str">
        <f>Table!B42</f>
        <v>การอยู่อาศัย</v>
      </c>
      <c r="C33" s="199" t="str">
        <f>Table!C42</f>
        <v>1e</v>
      </c>
      <c r="D33" s="193"/>
      <c r="E33" s="261" t="str">
        <f>IF(Table!E42=0,"",Table!E42)</f>
        <v/>
      </c>
      <c r="F33" s="282" t="str">
        <f>IF(Table!F42=0,"",Table!F42)</f>
        <v/>
      </c>
      <c r="G33" s="209" t="str">
        <f>IF(Table!G42=0,"",Table!G42)</f>
        <v>&lt;=8,000</v>
      </c>
      <c r="H33" s="210" t="str">
        <f>IF(Table!H42=0,"",Table!H42)</f>
        <v>&lt;=10,000</v>
      </c>
      <c r="I33" s="197" t="str">
        <f>IF(Table!I42=0,"",Table!I42)</f>
        <v>NL</v>
      </c>
      <c r="J33" s="283" t="str">
        <f>IF(Table!J42=0,"",Table!J42)</f>
        <v/>
      </c>
      <c r="K33" s="261" t="str">
        <f>IF(Table!K42=0,"",Table!K42)</f>
        <v/>
      </c>
      <c r="L33" s="283" t="str">
        <f>IF(Table!L42=0,"",Table!L42)</f>
        <v/>
      </c>
      <c r="M33" s="261" t="str">
        <f>IF(Table!M42=0,"",Table!M42)</f>
        <v/>
      </c>
      <c r="N33" s="282" t="str">
        <f>IF(Table!N42=0,"",Table!N42)</f>
        <v/>
      </c>
      <c r="O33" s="282" t="str">
        <f>IF(Table!O42=0,"",Table!O42)</f>
        <v/>
      </c>
      <c r="P33" s="283" t="str">
        <f>IF(Table!P42=0,"",Table!P42)</f>
        <v/>
      </c>
      <c r="Q33" s="283" t="str">
        <f>IF(Table!Q42=0,"",Table!Q42)</f>
        <v/>
      </c>
      <c r="R33" s="197" t="str">
        <f>IF(Table!R42=0,"",Table!R42)</f>
        <v>&lt;=10,000</v>
      </c>
      <c r="S33" s="282" t="str">
        <f>IF(Table!S42=0,"",Table!S42)</f>
        <v/>
      </c>
      <c r="T33" s="282" t="str">
        <f>IF(Table!T42=0,"",Table!T42)</f>
        <v/>
      </c>
      <c r="U33" s="282" t="str">
        <f>IF(Table!U42=0,"",Table!U42)</f>
        <v/>
      </c>
      <c r="V33" s="262" t="str">
        <f>IF(Table!V42=0,"",Table!V42)</f>
        <v/>
      </c>
      <c r="W33" s="261" t="str">
        <f>IF(Table!W42=0,"",Table!W42)</f>
        <v/>
      </c>
      <c r="X33" s="282" t="str">
        <f>IF(Table!X42=0,"",Table!X42)</f>
        <v/>
      </c>
      <c r="Y33" s="282" t="str">
        <f>IF(Table!Y42=0,"",Table!Y42)</f>
        <v/>
      </c>
      <c r="Z33" s="282" t="str">
        <f>IF(Table!Z42=0,"",Table!Z42)</f>
        <v/>
      </c>
      <c r="AA33" s="262" t="str">
        <f>IF(Table!AA42=0,"",Table!AA42)</f>
        <v/>
      </c>
    </row>
    <row r="34" spans="1:27" s="2" customFormat="1" ht="13.5" customHeight="1">
      <c r="A34" s="426"/>
      <c r="B34" s="90" t="str">
        <f>Table!B43</f>
        <v>การอยู่อาศัย</v>
      </c>
      <c r="C34" s="199" t="str">
        <f>Table!C43</f>
        <v>1k</v>
      </c>
      <c r="D34" s="193"/>
      <c r="E34" s="261" t="str">
        <f>IF(Table!E43=0,"",Table!E43)</f>
        <v/>
      </c>
      <c r="F34" s="282" t="str">
        <f>IF(Table!F43=0,"",Table!F43)</f>
        <v/>
      </c>
      <c r="G34" s="282" t="str">
        <f>IF(Table!G43=0,"",Table!G43)</f>
        <v/>
      </c>
      <c r="H34" s="210" t="str">
        <f>IF(Table!H43=0,"",Table!H43)</f>
        <v>&lt;=10,000</v>
      </c>
      <c r="I34" s="261" t="str">
        <f>IF(Table!I43=0,"",Table!I43)</f>
        <v/>
      </c>
      <c r="J34" s="210" t="str">
        <f>IF(Table!J43=0,"",Table!J43)</f>
        <v>NL</v>
      </c>
      <c r="K34" s="261" t="str">
        <f>IF(Table!K43=0,"",Table!K43)</f>
        <v/>
      </c>
      <c r="L34" s="283" t="str">
        <f>IF(Table!L43=0,"",Table!L43)</f>
        <v/>
      </c>
      <c r="M34" s="261" t="str">
        <f>IF(Table!M43=0,"",Table!M43)</f>
        <v/>
      </c>
      <c r="N34" s="282" t="str">
        <f>IF(Table!N43=0,"",Table!N43)</f>
        <v/>
      </c>
      <c r="O34" s="282" t="str">
        <f>IF(Table!O43=0,"",Table!O43)</f>
        <v/>
      </c>
      <c r="P34" s="283" t="str">
        <f>IF(Table!P43=0,"",Table!P43)</f>
        <v/>
      </c>
      <c r="Q34" s="283" t="str">
        <f>IF(Table!Q43=0,"",Table!Q43)</f>
        <v/>
      </c>
      <c r="R34" s="197" t="str">
        <f>IF(Table!R43=0,"",Table!R43)</f>
        <v>&lt;=20,000</v>
      </c>
      <c r="S34" s="282" t="str">
        <f>IF(Table!S43=0,"",Table!S43)</f>
        <v/>
      </c>
      <c r="T34" s="282" t="str">
        <f>IF(Table!T43=0,"",Table!T43)</f>
        <v/>
      </c>
      <c r="U34" s="282" t="str">
        <f>IF(Table!U43=0,"",Table!U43)</f>
        <v/>
      </c>
      <c r="V34" s="211" t="str">
        <f>IF(Table!V43=0,"",Table!V43)</f>
        <v>&lt;=10,000</v>
      </c>
      <c r="W34" s="261" t="str">
        <f>IF(Table!W43=0,"",Table!W43)</f>
        <v/>
      </c>
      <c r="X34" s="282" t="str">
        <f>IF(Table!X43=0,"",Table!X43)</f>
        <v/>
      </c>
      <c r="Y34" s="283" t="str">
        <f>IF(Table!Y43=0,"",Table!Y43)</f>
        <v/>
      </c>
      <c r="Z34" s="283" t="str">
        <f>IF(Table!Z43=0,"",Table!Z43)</f>
        <v/>
      </c>
      <c r="AA34" s="262" t="str">
        <f>IF(Table!AA43=0,"",Table!AA43)</f>
        <v/>
      </c>
    </row>
    <row r="35" spans="1:27" s="2" customFormat="1" ht="13.5" customHeight="1">
      <c r="A35" s="426"/>
      <c r="B35" s="90" t="str">
        <f>Table!B44</f>
        <v>การอยู่อาศัย</v>
      </c>
      <c r="C35" s="199" t="str">
        <f>Table!C44</f>
        <v>9a</v>
      </c>
      <c r="D35" s="193"/>
      <c r="E35" s="266" t="str">
        <f>IF(Table!E44=0,"",Table!E44)</f>
        <v/>
      </c>
      <c r="F35" s="212" t="str">
        <f>IF(Table!F44=0,"",Table!F44)</f>
        <v>&lt;=2,500</v>
      </c>
      <c r="G35" s="212" t="str">
        <f>IF(Table!G44=0,"",Table!G44)</f>
        <v>&lt;=4,000</v>
      </c>
      <c r="H35" s="213" t="str">
        <f>IF(Table!H44=0,"",Table!H44)</f>
        <v>&lt;=8,000</v>
      </c>
      <c r="I35" s="214" t="str">
        <f>IF(Table!I44=0,"",Table!I44)</f>
        <v>&lt;=20,000</v>
      </c>
      <c r="J35" s="213" t="str">
        <f>IF(Table!J44=0,"",Table!J44)</f>
        <v>NL</v>
      </c>
      <c r="K35" s="264" t="str">
        <f>IF(Table!K44=0,"",Table!K44)</f>
        <v/>
      </c>
      <c r="L35" s="260" t="str">
        <f>IF(Table!L44=0,"",Table!L44)</f>
        <v/>
      </c>
      <c r="M35" s="264" t="str">
        <f>IF(Table!M44=0,"",Table!M44)</f>
        <v/>
      </c>
      <c r="N35" s="265" t="str">
        <f>IF(Table!N44=0,"",Table!N44)</f>
        <v/>
      </c>
      <c r="O35" s="265" t="str">
        <f>IF(Table!O44=0,"",Table!O44)</f>
        <v/>
      </c>
      <c r="P35" s="260" t="str">
        <f>IF(Table!P44=0,"",Table!P44)</f>
        <v/>
      </c>
      <c r="Q35" s="260" t="str">
        <f>IF(Table!Q44=0,"",Table!Q44)</f>
        <v/>
      </c>
      <c r="R35" s="264" t="str">
        <f>IF(Table!R44=0,"",Table!R44)</f>
        <v/>
      </c>
      <c r="S35" s="265" t="str">
        <f>IF(Table!S44=0,"",Table!S44)</f>
        <v/>
      </c>
      <c r="T35" s="265" t="str">
        <f>IF(Table!T44=0,"",Table!T44)</f>
        <v/>
      </c>
      <c r="U35" s="265" t="str">
        <f>IF(Table!U44=0,"",Table!U44)</f>
        <v/>
      </c>
      <c r="V35" s="268" t="str">
        <f>IF(Table!V44=0,"",Table!V44)</f>
        <v/>
      </c>
      <c r="W35" s="264" t="str">
        <f>IF(Table!W44=0,"",Table!W44)</f>
        <v/>
      </c>
      <c r="X35" s="265" t="str">
        <f>IF(Table!X44=0,"",Table!X44)</f>
        <v/>
      </c>
      <c r="Y35" s="260" t="str">
        <f>IF(Table!Y44=0,"",Table!Y44)</f>
        <v/>
      </c>
      <c r="Z35" s="260" t="str">
        <f>IF(Table!Z44=0,"",Table!Z44)</f>
        <v/>
      </c>
      <c r="AA35" s="268" t="str">
        <f>IF(Table!AA44=0,"",Table!AA44)</f>
        <v/>
      </c>
    </row>
    <row r="36" spans="1:27" s="2" customFormat="1" ht="13.5" customHeight="1">
      <c r="A36" s="426"/>
      <c r="B36" s="90" t="str">
        <f>Table!B45</f>
        <v>การอยู่อาศัย</v>
      </c>
      <c r="C36" s="199" t="str">
        <f>Table!C45</f>
        <v>9c</v>
      </c>
      <c r="D36" s="193"/>
      <c r="E36" s="266" t="str">
        <f>IF(Table!E45=0,"",Table!E45)</f>
        <v/>
      </c>
      <c r="F36" s="265" t="str">
        <f>IF(Table!F45=0,"",Table!F45)</f>
        <v/>
      </c>
      <c r="G36" s="265" t="str">
        <f>IF(Table!G45=0,"",Table!G45)</f>
        <v/>
      </c>
      <c r="H36" s="260" t="str">
        <f>IF(Table!H45=0,"",Table!H45)</f>
        <v/>
      </c>
      <c r="I36" s="264" t="str">
        <f>IF(Table!I45=0,"",Table!I45)</f>
        <v/>
      </c>
      <c r="J36" s="260" t="str">
        <f>IF(Table!J45=0,"",Table!J45)</f>
        <v/>
      </c>
      <c r="K36" s="264" t="str">
        <f>IF(Table!K45=0,"",Table!K45)</f>
        <v/>
      </c>
      <c r="L36" s="260" t="str">
        <f>IF(Table!L45=0,"",Table!L45)</f>
        <v/>
      </c>
      <c r="M36" s="264" t="str">
        <f>IF(Table!M45=0,"",Table!M45)</f>
        <v/>
      </c>
      <c r="N36" s="265" t="str">
        <f>IF(Table!N45=0,"",Table!N45)</f>
        <v/>
      </c>
      <c r="O36" s="265" t="str">
        <f>IF(Table!O45=0,"",Table!O45)</f>
        <v/>
      </c>
      <c r="P36" s="260" t="str">
        <f>IF(Table!P45=0,"",Table!P45)</f>
        <v/>
      </c>
      <c r="Q36" s="260" t="str">
        <f>IF(Table!Q45=0,"",Table!Q45)</f>
        <v/>
      </c>
      <c r="R36" s="214" t="str">
        <f>IF(Table!R45=0,"",Table!R45)</f>
        <v>&lt;=10,000</v>
      </c>
      <c r="S36" s="265" t="str">
        <f>IF(Table!S45=0,"",Table!S45)</f>
        <v/>
      </c>
      <c r="T36" s="265" t="str">
        <f>IF(Table!T45=0,"",Table!T45)</f>
        <v/>
      </c>
      <c r="U36" s="265" t="str">
        <f>IF(Table!U45=0,"",Table!U45)</f>
        <v/>
      </c>
      <c r="V36" s="215" t="str">
        <f>IF(Table!V45=0,"",Table!V45)</f>
        <v>&lt;=5,000</v>
      </c>
      <c r="W36" s="264" t="str">
        <f>IF(Table!W45=0,"",Table!W45)</f>
        <v/>
      </c>
      <c r="X36" s="265" t="str">
        <f>IF(Table!X45=0,"",Table!X45)</f>
        <v/>
      </c>
      <c r="Y36" s="260" t="str">
        <f>IF(Table!Y45=0,"",Table!Y45)</f>
        <v/>
      </c>
      <c r="Z36" s="260" t="str">
        <f>IF(Table!Z45=0,"",Table!Z45)</f>
        <v/>
      </c>
      <c r="AA36" s="268" t="str">
        <f>IF(Table!AA45=0,"",Table!AA45)</f>
        <v/>
      </c>
    </row>
    <row r="37" spans="1:27" s="2" customFormat="1" ht="13.5" customHeight="1">
      <c r="A37" s="426"/>
      <c r="B37" s="90" t="str">
        <f>Table!B46</f>
        <v>การอยู่อาศัย</v>
      </c>
      <c r="C37" s="199" t="str">
        <f>Table!C46</f>
        <v>9d</v>
      </c>
      <c r="D37" s="193"/>
      <c r="E37" s="266" t="str">
        <f>IF(Table!E46=0,"",Table!E46)</f>
        <v/>
      </c>
      <c r="F37" s="212" t="str">
        <f>IF(Table!F46=0,"",Table!F46)</f>
        <v>NL</v>
      </c>
      <c r="G37" s="265" t="str">
        <f>IF(Table!G46=0,"",Table!G46)</f>
        <v/>
      </c>
      <c r="H37" s="213" t="str">
        <f>IF(Table!H46=0,"",Table!H46)</f>
        <v>NL</v>
      </c>
      <c r="I37" s="214" t="str">
        <f>IF(Table!I46=0,"",Table!I46)</f>
        <v>NL</v>
      </c>
      <c r="J37" s="213" t="str">
        <f>IF(Table!J46=0,"",Table!J46)</f>
        <v>NL</v>
      </c>
      <c r="K37" s="264" t="str">
        <f>IF(Table!K46=0,"",Table!K46)</f>
        <v/>
      </c>
      <c r="L37" s="260" t="str">
        <f>IF(Table!L46=0,"",Table!L46)</f>
        <v/>
      </c>
      <c r="M37" s="264" t="str">
        <f>IF(Table!M46=0,"",Table!M46)</f>
        <v/>
      </c>
      <c r="N37" s="265" t="str">
        <f>IF(Table!N46=0,"",Table!N46)</f>
        <v/>
      </c>
      <c r="O37" s="265" t="str">
        <f>IF(Table!O46=0,"",Table!O46)</f>
        <v/>
      </c>
      <c r="P37" s="260" t="str">
        <f>IF(Table!P46=0,"",Table!P46)</f>
        <v/>
      </c>
      <c r="Q37" s="260" t="str">
        <f>IF(Table!Q46=0,"",Table!Q46)</f>
        <v/>
      </c>
      <c r="R37" s="264" t="str">
        <f>IF(Table!R46=0,"",Table!R46)</f>
        <v/>
      </c>
      <c r="S37" s="265" t="str">
        <f>IF(Table!S46=0,"",Table!S46)</f>
        <v/>
      </c>
      <c r="T37" s="265" t="str">
        <f>IF(Table!T46=0,"",Table!T46)</f>
        <v/>
      </c>
      <c r="U37" s="265" t="str">
        <f>IF(Table!U46=0,"",Table!U46)</f>
        <v/>
      </c>
      <c r="V37" s="268" t="str">
        <f>IF(Table!V46=0,"",Table!V46)</f>
        <v/>
      </c>
      <c r="W37" s="264" t="str">
        <f>IF(Table!W46=0,"",Table!W46)</f>
        <v/>
      </c>
      <c r="X37" s="265" t="str">
        <f>IF(Table!X46=0,"",Table!X46)</f>
        <v/>
      </c>
      <c r="Y37" s="260" t="str">
        <f>IF(Table!Y46=0,"",Table!Y46)</f>
        <v/>
      </c>
      <c r="Z37" s="260" t="str">
        <f>IF(Table!Z46=0,"",Table!Z46)</f>
        <v/>
      </c>
      <c r="AA37" s="268" t="str">
        <f>IF(Table!AA46=0,"",Table!AA46)</f>
        <v/>
      </c>
    </row>
    <row r="38" spans="1:27" s="2" customFormat="1" ht="13.5" customHeight="1">
      <c r="A38" s="426"/>
      <c r="B38" s="90" t="str">
        <f>Table!B47</f>
        <v>การอยู่อาศัย</v>
      </c>
      <c r="C38" s="199" t="str">
        <f>Table!C47</f>
        <v>1b+2</v>
      </c>
      <c r="D38" s="193"/>
      <c r="E38" s="266" t="str">
        <f>IF(Table!E47=0,"",Table!E47)</f>
        <v/>
      </c>
      <c r="F38" s="265" t="str">
        <f>IF(Table!F47=0,"",Table!F47)</f>
        <v/>
      </c>
      <c r="G38" s="265" t="str">
        <f>IF(Table!G47=0,"",Table!G47)</f>
        <v/>
      </c>
      <c r="H38" s="260" t="str">
        <f>IF(Table!H47=0,"",Table!H47)</f>
        <v/>
      </c>
      <c r="I38" s="264" t="str">
        <f>IF(Table!I47=0,"",Table!I47)</f>
        <v/>
      </c>
      <c r="J38" s="260" t="str">
        <f>IF(Table!J47=0,"",Table!J47)</f>
        <v/>
      </c>
      <c r="K38" s="264" t="str">
        <f>IF(Table!K47=0,"",Table!K47)</f>
        <v/>
      </c>
      <c r="L38" s="260" t="str">
        <f>IF(Table!L47=0,"",Table!L47)</f>
        <v/>
      </c>
      <c r="M38" s="264" t="str">
        <f>IF(Table!M47=0,"",Table!M47)</f>
        <v/>
      </c>
      <c r="N38" s="265" t="str">
        <f>IF(Table!N47=0,"",Table!N47)</f>
        <v/>
      </c>
      <c r="O38" s="265" t="str">
        <f>IF(Table!O47=0,"",Table!O47)</f>
        <v/>
      </c>
      <c r="P38" s="260" t="str">
        <f>IF(Table!P47=0,"",Table!P47)</f>
        <v/>
      </c>
      <c r="Q38" s="260" t="str">
        <f>IF(Table!Q47=0,"",Table!Q47)</f>
        <v/>
      </c>
      <c r="R38" s="264" t="str">
        <f>IF(Table!R47=0,"",Table!R47)</f>
        <v/>
      </c>
      <c r="S38" s="265" t="str">
        <f>IF(Table!S47=0,"",Table!S47)</f>
        <v/>
      </c>
      <c r="T38" s="265" t="str">
        <f>IF(Table!T47=0,"",Table!T47)</f>
        <v/>
      </c>
      <c r="U38" s="265" t="str">
        <f>IF(Table!U47=0,"",Table!U47)</f>
        <v/>
      </c>
      <c r="V38" s="268" t="str">
        <f>IF(Table!V47=0,"",Table!V47)</f>
        <v/>
      </c>
      <c r="W38" s="264" t="str">
        <f>IF(Table!W47=0,"",Table!W47)</f>
        <v/>
      </c>
      <c r="X38" s="265" t="str">
        <f>IF(Table!X47=0,"",Table!X47)</f>
        <v/>
      </c>
      <c r="Y38" s="213" t="str">
        <f>IF(Table!Y47=0,"",Table!Y47)</f>
        <v>&lt;=4,000</v>
      </c>
      <c r="Z38" s="260" t="str">
        <f>IF(Table!Z47=0,"",Table!Z47)</f>
        <v/>
      </c>
      <c r="AA38" s="268" t="str">
        <f>IF(Table!AA47=0,"",Table!AA47)</f>
        <v/>
      </c>
    </row>
    <row r="39" spans="1:27" s="2" customFormat="1" ht="13.5" customHeight="1">
      <c r="A39" s="426"/>
      <c r="B39" s="90" t="str">
        <f>Table!B48</f>
        <v>การอยู่อาศัย</v>
      </c>
      <c r="C39" s="232" t="str">
        <f>Table!C48</f>
        <v>1e+2</v>
      </c>
      <c r="D39" s="193"/>
      <c r="E39" s="266" t="str">
        <f>IF(Table!E48=0,"",Table!E48)</f>
        <v/>
      </c>
      <c r="F39" s="265" t="str">
        <f>IF(Table!F48=0,"",Table!F48)</f>
        <v/>
      </c>
      <c r="G39" s="265" t="str">
        <f>IF(Table!G48=0,"",Table!G48)</f>
        <v/>
      </c>
      <c r="H39" s="260" t="str">
        <f>IF(Table!H48=0,"",Table!H48)</f>
        <v/>
      </c>
      <c r="I39" s="264" t="str">
        <f>IF(Table!I48=0,"",Table!I48)</f>
        <v/>
      </c>
      <c r="J39" s="260" t="str">
        <f>IF(Table!J48=0,"",Table!J48)</f>
        <v/>
      </c>
      <c r="K39" s="264" t="str">
        <f>IF(Table!K48=0,"",Table!K48)</f>
        <v/>
      </c>
      <c r="L39" s="260" t="str">
        <f>IF(Table!L48=0,"",Table!L48)</f>
        <v/>
      </c>
      <c r="M39" s="264" t="str">
        <f>IF(Table!M48=0,"",Table!M48)</f>
        <v/>
      </c>
      <c r="N39" s="265" t="str">
        <f>IF(Table!N48=0,"",Table!N48)</f>
        <v/>
      </c>
      <c r="O39" s="265" t="str">
        <f>IF(Table!O48=0,"",Table!O48)</f>
        <v/>
      </c>
      <c r="P39" s="260" t="str">
        <f>IF(Table!P48=0,"",Table!P48)</f>
        <v/>
      </c>
      <c r="Q39" s="260" t="str">
        <f>IF(Table!Q48=0,"",Table!Q48)</f>
        <v/>
      </c>
      <c r="R39" s="264" t="str">
        <f>IF(Table!R48=0,"",Table!R48)</f>
        <v/>
      </c>
      <c r="S39" s="265" t="str">
        <f>IF(Table!S48=0,"",Table!S48)</f>
        <v/>
      </c>
      <c r="T39" s="265" t="str">
        <f>IF(Table!T48=0,"",Table!T48)</f>
        <v/>
      </c>
      <c r="U39" s="265" t="str">
        <f>IF(Table!U48=0,"",Table!U48)</f>
        <v/>
      </c>
      <c r="V39" s="268" t="str">
        <f>IF(Table!V48=0,"",Table!V48)</f>
        <v/>
      </c>
      <c r="W39" s="264" t="str">
        <f>IF(Table!W48=0,"",Table!W48)</f>
        <v/>
      </c>
      <c r="X39" s="212" t="str">
        <f>IF(Table!X48=0,"",Table!X48)</f>
        <v>&lt;=2,000</v>
      </c>
      <c r="Y39" s="260" t="str">
        <f>IF(Table!Y48=0,"",Table!Y48)</f>
        <v/>
      </c>
      <c r="Z39" s="260" t="str">
        <f>IF(Table!Z48=0,"",Table!Z48)</f>
        <v/>
      </c>
      <c r="AA39" s="268" t="str">
        <f>IF(Table!AA48=0,"",Table!AA48)</f>
        <v/>
      </c>
    </row>
    <row r="40" spans="1:27" s="2" customFormat="1" ht="13.5" customHeight="1">
      <c r="A40" s="426"/>
      <c r="B40" s="90" t="str">
        <f>Table!B49</f>
        <v>การอยู่อาศัยประเภทห้องแถว ตึกแถว หรือบ้านแถว</v>
      </c>
      <c r="C40" s="90"/>
      <c r="D40" s="91"/>
      <c r="E40" s="266" t="str">
        <f>IF(Table!E49=0,"",Table!E49)</f>
        <v/>
      </c>
      <c r="F40" s="265" t="str">
        <f>IF(Table!F49=0,"",Table!F49)</f>
        <v/>
      </c>
      <c r="G40" s="265" t="str">
        <f>IF(Table!G49=0,"",Table!G49)</f>
        <v/>
      </c>
      <c r="H40" s="260" t="str">
        <f>IF(Table!H49=0,"",Table!H49)</f>
        <v/>
      </c>
      <c r="I40" s="264" t="str">
        <f>IF(Table!I49=0,"",Table!I49)</f>
        <v/>
      </c>
      <c r="J40" s="260" t="str">
        <f>IF(Table!J49=0,"",Table!J49)</f>
        <v/>
      </c>
      <c r="K40" s="264" t="str">
        <f>IF(Table!K49=0,"",Table!K49)</f>
        <v/>
      </c>
      <c r="L40" s="260" t="str">
        <f>IF(Table!L49=0,"",Table!L49)</f>
        <v/>
      </c>
      <c r="M40" s="264" t="str">
        <f>IF(Table!M49=0,"",Table!M49)</f>
        <v/>
      </c>
      <c r="N40" s="265" t="str">
        <f>IF(Table!N49=0,"",Table!N49)</f>
        <v/>
      </c>
      <c r="O40" s="265" t="str">
        <f>IF(Table!O49=0,"",Table!O49)</f>
        <v/>
      </c>
      <c r="P40" s="260" t="str">
        <f>IF(Table!P49=0,"",Table!P49)</f>
        <v/>
      </c>
      <c r="Q40" s="260" t="str">
        <f>IF(Table!Q49=0,"",Table!Q49)</f>
        <v/>
      </c>
      <c r="R40" s="264" t="str">
        <f>IF(Table!R49=0,"",Table!R49)</f>
        <v/>
      </c>
      <c r="S40" s="265" t="str">
        <f>IF(Table!S49=0,"",Table!S49)</f>
        <v/>
      </c>
      <c r="T40" s="265" t="str">
        <f>IF(Table!T49=0,"",Table!T49)</f>
        <v/>
      </c>
      <c r="U40" s="265" t="str">
        <f>IF(Table!U49=0,"",Table!U49)</f>
        <v/>
      </c>
      <c r="V40" s="268" t="str">
        <f>IF(Table!V49=0,"",Table!V49)</f>
        <v/>
      </c>
      <c r="W40" s="214">
        <f>IF(Table!W49=0,"",Table!W49)</f>
        <v>4</v>
      </c>
      <c r="X40" s="265" t="str">
        <f>IF(Table!X49=0,"",Table!X49)</f>
        <v/>
      </c>
      <c r="Y40" s="260" t="str">
        <f>IF(Table!Y49=0,"",Table!Y49)</f>
        <v/>
      </c>
      <c r="Z40" s="213" t="str">
        <f>IF(Table!Z49=0,"",Table!Z49)</f>
        <v>1b,5a</v>
      </c>
      <c r="AA40" s="215" t="str">
        <f>IF(Table!AA49=0,"",Table!AA49)</f>
        <v>X</v>
      </c>
    </row>
    <row r="41" spans="1:27" s="2" customFormat="1" ht="13.5" customHeight="1">
      <c r="A41" s="426"/>
      <c r="B41" s="90" t="str">
        <f>Table!B50</f>
        <v>การอยู่อาศัยประเภทบ้านเดี่ยว</v>
      </c>
      <c r="C41" s="90"/>
      <c r="D41" s="91"/>
      <c r="E41" s="266"/>
      <c r="F41" s="265"/>
      <c r="G41" s="265"/>
      <c r="H41" s="260"/>
      <c r="I41" s="264"/>
      <c r="J41" s="260"/>
      <c r="K41" s="264"/>
      <c r="L41" s="260"/>
      <c r="M41" s="264"/>
      <c r="N41" s="265"/>
      <c r="O41" s="265"/>
      <c r="P41" s="260"/>
      <c r="Q41" s="260"/>
      <c r="R41" s="264"/>
      <c r="S41" s="265"/>
      <c r="T41" s="265"/>
      <c r="U41" s="265"/>
      <c r="V41" s="268"/>
      <c r="W41" s="214" t="str">
        <f>IF(Table!W50=0,"",Table!W50)</f>
        <v>&lt;=500</v>
      </c>
      <c r="X41" s="265" t="str">
        <f>IF(Table!X50=0,"",Table!X50)</f>
        <v/>
      </c>
      <c r="Y41" s="260" t="str">
        <f>IF(Table!Y50=0,"",Table!Y50)</f>
        <v/>
      </c>
      <c r="Z41" s="260" t="str">
        <f>IF(Table!Z50=0,"",Table!Z50)</f>
        <v/>
      </c>
      <c r="AA41" s="215" t="str">
        <f>IF(Table!AA50=0,"",Table!AA50)</f>
        <v>&lt;=200</v>
      </c>
    </row>
    <row r="42" spans="1:27" s="2" customFormat="1" ht="13.5" customHeight="1">
      <c r="A42" s="426"/>
      <c r="B42" s="90" t="str">
        <f>Table!B51</f>
        <v>การอยู่อาศัยประเภทบ้านแฝด</v>
      </c>
      <c r="C42" s="90"/>
      <c r="D42" s="91"/>
      <c r="E42" s="266" t="str">
        <f>IF(Table!E51=0,"",Table!E51)</f>
        <v/>
      </c>
      <c r="F42" s="265" t="str">
        <f>IF(Table!F51=0,"",Table!F51)</f>
        <v/>
      </c>
      <c r="G42" s="265" t="str">
        <f>IF(Table!G51=0,"",Table!G51)</f>
        <v/>
      </c>
      <c r="H42" s="260" t="str">
        <f>IF(Table!H51=0,"",Table!H51)</f>
        <v/>
      </c>
      <c r="I42" s="264" t="str">
        <f>IF(Table!I51=0,"",Table!I51)</f>
        <v/>
      </c>
      <c r="J42" s="260" t="str">
        <f>IF(Table!J51=0,"",Table!J51)</f>
        <v/>
      </c>
      <c r="K42" s="264" t="str">
        <f>IF(Table!K51=0,"",Table!K51)</f>
        <v/>
      </c>
      <c r="L42" s="260" t="str">
        <f>IF(Table!L51=0,"",Table!L51)</f>
        <v/>
      </c>
      <c r="M42" s="264" t="str">
        <f>IF(Table!M51=0,"",Table!M51)</f>
        <v/>
      </c>
      <c r="N42" s="265" t="str">
        <f>IF(Table!N51=0,"",Table!N51)</f>
        <v/>
      </c>
      <c r="O42" s="265" t="str">
        <f>IF(Table!O51=0,"",Table!O51)</f>
        <v/>
      </c>
      <c r="P42" s="260" t="str">
        <f>IF(Table!P51=0,"",Table!P51)</f>
        <v/>
      </c>
      <c r="Q42" s="260" t="str">
        <f>IF(Table!Q51=0,"",Table!Q51)</f>
        <v/>
      </c>
      <c r="R42" s="264" t="str">
        <f>IF(Table!R51=0,"",Table!R51)</f>
        <v/>
      </c>
      <c r="S42" s="265" t="str">
        <f>IF(Table!S51=0,"",Table!S51)</f>
        <v/>
      </c>
      <c r="T42" s="265" t="str">
        <f>IF(Table!T51=0,"",Table!T51)</f>
        <v/>
      </c>
      <c r="U42" s="265" t="str">
        <f>IF(Table!U51=0,"",Table!U51)</f>
        <v/>
      </c>
      <c r="V42" s="268" t="str">
        <f>IF(Table!V51=0,"",Table!V51)</f>
        <v/>
      </c>
      <c r="W42" s="214" t="str">
        <f>IF(Table!W51=0,"",Table!W51)</f>
        <v>&lt;=500</v>
      </c>
      <c r="X42" s="265" t="str">
        <f>IF(Table!X51=0,"",Table!X51)</f>
        <v/>
      </c>
      <c r="Y42" s="260" t="str">
        <f>IF(Table!Y51=0,"",Table!Y51)</f>
        <v/>
      </c>
      <c r="Z42" s="260" t="str">
        <f>IF(Table!Z51=0,"",Table!Z51)</f>
        <v/>
      </c>
      <c r="AA42" s="268" t="str">
        <f>IF(Table!AA51=0,"",Table!AA51)</f>
        <v/>
      </c>
    </row>
    <row r="43" spans="1:27" s="2" customFormat="1" ht="13.5" customHeight="1" thickBot="1">
      <c r="A43" s="427"/>
      <c r="B43" s="92" t="str">
        <f>Table!B52</f>
        <v>การอยู่อาศัยประเภทอาคารชุด หอพัก หรืออาคารอยู่อาศัยรวม</v>
      </c>
      <c r="C43" s="92"/>
      <c r="D43" s="93"/>
      <c r="E43" s="287" t="str">
        <f>IF(Table!E52=0,"",Table!E52)</f>
        <v/>
      </c>
      <c r="F43" s="288" t="str">
        <f>IF(Table!F52=0,"",Table!F52)</f>
        <v/>
      </c>
      <c r="G43" s="288" t="str">
        <f>IF(Table!G52=0,"",Table!G52)</f>
        <v/>
      </c>
      <c r="H43" s="285" t="str">
        <f>IF(Table!H52=0,"",Table!H52)</f>
        <v/>
      </c>
      <c r="I43" s="289" t="str">
        <f>IF(Table!I52=0,"",Table!I52)</f>
        <v/>
      </c>
      <c r="J43" s="285" t="str">
        <f>IF(Table!J52=0,"",Table!J52)</f>
        <v/>
      </c>
      <c r="K43" s="289" t="str">
        <f>IF(Table!K52=0,"",Table!K52)</f>
        <v/>
      </c>
      <c r="L43" s="285" t="str">
        <f>IF(Table!L52=0,"",Table!L52)</f>
        <v/>
      </c>
      <c r="M43" s="289" t="str">
        <f>IF(Table!M52=0,"",Table!M52)</f>
        <v/>
      </c>
      <c r="N43" s="288" t="str">
        <f>IF(Table!N52=0,"",Table!N52)</f>
        <v/>
      </c>
      <c r="O43" s="288" t="str">
        <f>IF(Table!O52=0,"",Table!O52)</f>
        <v/>
      </c>
      <c r="P43" s="285" t="str">
        <f>IF(Table!P52=0,"",Table!P52)</f>
        <v/>
      </c>
      <c r="Q43" s="285" t="str">
        <f>IF(Table!Q52=0,"",Table!Q52)</f>
        <v/>
      </c>
      <c r="R43" s="289" t="str">
        <f>IF(Table!R52=0,"",Table!R52)</f>
        <v/>
      </c>
      <c r="S43" s="288" t="str">
        <f>IF(Table!S52=0,"",Table!S52)</f>
        <v/>
      </c>
      <c r="T43" s="288" t="str">
        <f>IF(Table!T52=0,"",Table!T52)</f>
        <v/>
      </c>
      <c r="U43" s="288" t="str">
        <f>IF(Table!U52=0,"",Table!U52)</f>
        <v/>
      </c>
      <c r="V43" s="286" t="str">
        <f>IF(Table!V52=0,"",Table!V52)</f>
        <v/>
      </c>
      <c r="W43" s="242" t="str">
        <f>IF(Table!W52=0,"",Table!W52)</f>
        <v>X</v>
      </c>
      <c r="X43" s="288" t="str">
        <f>IF(Table!X52=0,"",Table!X52)</f>
        <v/>
      </c>
      <c r="Y43" s="285" t="str">
        <f>IF(Table!Y52=0,"",Table!Y52)</f>
        <v/>
      </c>
      <c r="Z43" s="285" t="str">
        <f>IF(Table!Z52=0,"",Table!Z52)</f>
        <v/>
      </c>
      <c r="AA43" s="243" t="str">
        <f>IF(Table!AA52=0,"",Table!AA52)</f>
        <v>X</v>
      </c>
    </row>
    <row r="44" spans="1:27" s="2" customFormat="1" ht="13.5" customHeight="1">
      <c r="A44" s="425" t="str">
        <f>Table!A53</f>
        <v>การประกอบพาณิชย
กรรม</v>
      </c>
      <c r="B44" s="67" t="str">
        <f>Table!B53</f>
        <v>พาณิชยกรรม</v>
      </c>
      <c r="C44" s="203" t="str">
        <f>Table!C53</f>
        <v>-</v>
      </c>
      <c r="D44" s="69"/>
      <c r="E44" s="204" t="str">
        <f>IF(Table!E53=0,"",Table!E53)</f>
        <v>&lt;=500</v>
      </c>
      <c r="F44" s="205" t="str">
        <f>IF(Table!F53=0,"",Table!F53)</f>
        <v>&lt;=500</v>
      </c>
      <c r="G44" s="205" t="str">
        <f>IF(Table!G53=0,"",Table!G53)</f>
        <v>&lt;=1,000</v>
      </c>
      <c r="H44" s="206" t="str">
        <f>IF(Table!H53=0,"",Table!H53)</f>
        <v>&lt;=1,000</v>
      </c>
      <c r="I44" s="207" t="str">
        <f>IF(Table!I53=0,"",Table!I53)</f>
        <v>&lt;=3,000</v>
      </c>
      <c r="J44" s="206" t="str">
        <f>IF(Table!J53=0,"",Table!J53)</f>
        <v>&lt;=4,000</v>
      </c>
      <c r="K44" s="207" t="str">
        <f>IF(Table!K53=0,"",Table!K53)</f>
        <v>&lt;=5,000</v>
      </c>
      <c r="L44" s="206" t="str">
        <f>IF(Table!L53=0,"",Table!L53)</f>
        <v>&lt;=5,000</v>
      </c>
      <c r="M44" s="207" t="str">
        <f>IF(Table!M53=0,"",Table!M53)</f>
        <v>NL</v>
      </c>
      <c r="N44" s="205" t="str">
        <f>IF(Table!N53=0,"",Table!N53)</f>
        <v>NL</v>
      </c>
      <c r="O44" s="205" t="str">
        <f>IF(Table!O53=0,"",Table!O53)</f>
        <v>NL</v>
      </c>
      <c r="P44" s="206" t="str">
        <f>IF(Table!P53=0,"",Table!P53)</f>
        <v>NL</v>
      </c>
      <c r="Q44" s="206" t="str">
        <f>IF(Table!Q53=0,"",Table!Q53)</f>
        <v>NL</v>
      </c>
      <c r="R44" s="207" t="str">
        <f>IF(Table!R53=0,"",Table!R53)</f>
        <v>&lt;=1,000</v>
      </c>
      <c r="S44" s="205" t="str">
        <f>IF(Table!S53=0,"",Table!S53)</f>
        <v>&lt;=1,000</v>
      </c>
      <c r="T44" s="205" t="str">
        <f>IF(Table!T53=0,"",Table!T53)</f>
        <v>&lt;=500</v>
      </c>
      <c r="U44" s="205" t="str">
        <f>IF(Table!U53=0,"",Table!U53)</f>
        <v>&lt;=1,000</v>
      </c>
      <c r="V44" s="206" t="str">
        <f>IF(Table!V53=0,"",Table!V53)</f>
        <v>&lt;=1,000</v>
      </c>
      <c r="W44" s="207" t="str">
        <f>IF(Table!W53=0,"",Table!W53)</f>
        <v>&lt;=300</v>
      </c>
      <c r="X44" s="205" t="str">
        <f>IF(Table!X53=0,"",Table!X53)</f>
        <v>&lt;=1,000</v>
      </c>
      <c r="Y44" s="206" t="str">
        <f>IF(Table!Y53=0,"",Table!Y53)</f>
        <v>&lt;=300</v>
      </c>
      <c r="Z44" s="206" t="str">
        <f>IF(Table!Z53=0,"",Table!Z53)</f>
        <v>&lt;=500</v>
      </c>
      <c r="AA44" s="208" t="str">
        <f>IF(Table!AA53=0,"",Table!AA53)</f>
        <v>&lt;=50</v>
      </c>
    </row>
    <row r="45" spans="1:27" s="2" customFormat="1" ht="13.5" customHeight="1">
      <c r="A45" s="426"/>
      <c r="B45" s="90" t="str">
        <f>Table!B54</f>
        <v>พาณิชยกรรม</v>
      </c>
      <c r="C45" s="199" t="str">
        <f>Table!C54</f>
        <v>1b</v>
      </c>
      <c r="D45" s="91"/>
      <c r="E45" s="197" t="str">
        <f>IF(Table!E54=0,"",Table!E54)</f>
        <v>&lt;=1,000</v>
      </c>
      <c r="F45" s="212" t="str">
        <f>IF(Table!F54=0,"",Table!F54)</f>
        <v>&lt;=1,000</v>
      </c>
      <c r="G45" s="212" t="str">
        <f>IF(Table!G54=0,"",Table!G54)</f>
        <v>&lt;1,500</v>
      </c>
      <c r="H45" s="213" t="str">
        <f>IF(Table!H54=0,"",Table!H54)</f>
        <v>&lt;=2,000</v>
      </c>
      <c r="I45" s="214" t="str">
        <f>IF(Table!I54=0,"",Table!I54)</f>
        <v>&lt;=4,000</v>
      </c>
      <c r="J45" s="213" t="str">
        <f>IF(Table!J54=0,"",Table!J54)</f>
        <v>&lt;=6,000</v>
      </c>
      <c r="K45" s="264" t="str">
        <f>IF(Table!K54=0,"",Table!K54)</f>
        <v/>
      </c>
      <c r="L45" s="260" t="str">
        <f>IF(Table!L54=0,"",Table!L54)</f>
        <v/>
      </c>
      <c r="M45" s="264" t="str">
        <f>IF(Table!M54=0,"",Table!M54)</f>
        <v/>
      </c>
      <c r="N45" s="265" t="str">
        <f>IF(Table!N54=0,"",Table!N54)</f>
        <v/>
      </c>
      <c r="O45" s="265" t="str">
        <f>IF(Table!O54=0,"",Table!O54)</f>
        <v/>
      </c>
      <c r="P45" s="260" t="str">
        <f>IF(Table!P54=0,"",Table!P54)</f>
        <v/>
      </c>
      <c r="Q45" s="260" t="str">
        <f>IF(Table!Q54=0,"",Table!Q54)</f>
        <v/>
      </c>
      <c r="R45" s="214" t="str">
        <f>IF(Table!R54=0,"",Table!R54)</f>
        <v>&lt;=2,000</v>
      </c>
      <c r="S45" s="265" t="str">
        <f>IF(Table!S54=0,"",Table!S54)</f>
        <v/>
      </c>
      <c r="T45" s="265" t="str">
        <f>IF(Table!T54=0,"",Table!T54)</f>
        <v/>
      </c>
      <c r="U45" s="265" t="str">
        <f>IF(Table!U54=0,"",Table!U54)</f>
        <v/>
      </c>
      <c r="V45" s="213" t="str">
        <f>IF(Table!V54=0,"",Table!V54)</f>
        <v>&lt;=1,500</v>
      </c>
      <c r="W45" s="264" t="str">
        <f>IF(Table!W54=0,"",Table!W54)</f>
        <v/>
      </c>
      <c r="X45" s="212" t="str">
        <f>IF(Table!X54=0,"",Table!X54)</f>
        <v>&lt;=2,000</v>
      </c>
      <c r="Y45" s="260" t="str">
        <f>IF(Table!Y54=0,"",Table!Y54)</f>
        <v/>
      </c>
      <c r="Z45" s="213" t="str">
        <f>IF(Table!Z54=0,"",Table!Z54)</f>
        <v>&lt;=1,000</v>
      </c>
      <c r="AA45" s="268" t="str">
        <f>IF(Table!AA54=0,"",Table!AA54)</f>
        <v/>
      </c>
    </row>
    <row r="46" spans="1:27" s="2" customFormat="1" ht="13.5" customHeight="1">
      <c r="A46" s="426"/>
      <c r="B46" s="90" t="str">
        <f>Table!B55</f>
        <v>พาณิชยกรรม</v>
      </c>
      <c r="C46" s="199" t="str">
        <f>Table!C55</f>
        <v>1d</v>
      </c>
      <c r="D46" s="91"/>
      <c r="E46" s="266" t="str">
        <f>IF(Table!E55=0,"",Table!E55)</f>
        <v/>
      </c>
      <c r="F46" s="265" t="str">
        <f>IF(Table!F55=0,"",Table!F55)</f>
        <v/>
      </c>
      <c r="G46" s="265" t="str">
        <f>IF(Table!G55=0,"",Table!G55)</f>
        <v/>
      </c>
      <c r="H46" s="260" t="str">
        <f>IF(Table!H55=0,"",Table!H55)</f>
        <v/>
      </c>
      <c r="I46" s="264" t="str">
        <f>IF(Table!I55=0,"",Table!I55)</f>
        <v/>
      </c>
      <c r="J46" s="260" t="str">
        <f>IF(Table!J55=0,"",Table!J55)</f>
        <v/>
      </c>
      <c r="K46" s="214" t="str">
        <f>IF(Table!K55=0,"",Table!K55)</f>
        <v>&lt;=20,000</v>
      </c>
      <c r="L46" s="215" t="str">
        <f>IF(Table!L55=0,"",Table!L55)</f>
        <v>&lt;=20,000</v>
      </c>
      <c r="M46" s="264" t="str">
        <f>IF(Table!M55=0,"",Table!M55)</f>
        <v/>
      </c>
      <c r="N46" s="265" t="str">
        <f>IF(Table!N55=0,"",Table!N55)</f>
        <v/>
      </c>
      <c r="O46" s="265" t="str">
        <f>IF(Table!O55=0,"",Table!O55)</f>
        <v/>
      </c>
      <c r="P46" s="260" t="str">
        <f>IF(Table!P55=0,"",Table!P55)</f>
        <v/>
      </c>
      <c r="Q46" s="260" t="str">
        <f>IF(Table!Q55=0,"",Table!Q55)</f>
        <v/>
      </c>
      <c r="R46" s="264" t="str">
        <f>IF(Table!R55=0,"",Table!R55)</f>
        <v/>
      </c>
      <c r="S46" s="265" t="str">
        <f>IF(Table!S55=0,"",Table!S55)</f>
        <v/>
      </c>
      <c r="T46" s="265" t="str">
        <f>IF(Table!T55=0,"",Table!T55)</f>
        <v/>
      </c>
      <c r="U46" s="265" t="str">
        <f>IF(Table!U55=0,"",Table!U55)</f>
        <v/>
      </c>
      <c r="V46" s="260" t="str">
        <f>IF(Table!V55=0,"",Table!V55)</f>
        <v/>
      </c>
      <c r="W46" s="264" t="str">
        <f>IF(Table!W55=0,"",Table!W55)</f>
        <v/>
      </c>
      <c r="X46" s="265" t="str">
        <f>IF(Table!X55=0,"",Table!X55)</f>
        <v/>
      </c>
      <c r="Y46" s="260" t="str">
        <f>IF(Table!Y55=0,"",Table!Y55)</f>
        <v/>
      </c>
      <c r="Z46" s="260" t="str">
        <f>IF(Table!Z55=0,"",Table!Z55)</f>
        <v/>
      </c>
      <c r="AA46" s="268" t="str">
        <f>IF(Table!AA55=0,"",Table!AA55)</f>
        <v/>
      </c>
    </row>
    <row r="47" spans="1:27" s="2" customFormat="1" ht="13.5" customHeight="1">
      <c r="A47" s="426"/>
      <c r="B47" s="90" t="str">
        <f>Table!B56</f>
        <v>พาณิชยกรรม</v>
      </c>
      <c r="C47" s="199" t="str">
        <f>Table!C56</f>
        <v>1e</v>
      </c>
      <c r="D47" s="91"/>
      <c r="E47" s="261" t="str">
        <f>IF(Table!E56=0,"",Table!E56)</f>
        <v/>
      </c>
      <c r="F47" s="265" t="str">
        <f>IF(Table!F56=0,"",Table!F56)</f>
        <v/>
      </c>
      <c r="G47" s="212" t="str">
        <f>IF(Table!G56=0,"",Table!G56)</f>
        <v>&lt;=8,000</v>
      </c>
      <c r="H47" s="213" t="str">
        <f>IF(Table!H56=0,"",Table!H56)</f>
        <v>&lt;=10,000</v>
      </c>
      <c r="I47" s="214" t="str">
        <f>IF(Table!I56=0,"",Table!I56)</f>
        <v>NL</v>
      </c>
      <c r="J47" s="213" t="str">
        <f>IF(Table!J56=0,"",Table!J56)</f>
        <v>NL</v>
      </c>
      <c r="K47" s="214" t="str">
        <f>IF(Table!K56=0,"",Table!K56)</f>
        <v>NL</v>
      </c>
      <c r="L47" s="260" t="str">
        <f>IF(Table!L56=0,"",Table!L56)</f>
        <v/>
      </c>
      <c r="M47" s="264" t="str">
        <f>IF(Table!M56=0,"",Table!M56)</f>
        <v/>
      </c>
      <c r="N47" s="265" t="str">
        <f>IF(Table!N56=0,"",Table!N56)</f>
        <v/>
      </c>
      <c r="O47" s="265" t="str">
        <f>IF(Table!O56=0,"",Table!O56)</f>
        <v/>
      </c>
      <c r="P47" s="260" t="str">
        <f>IF(Table!P56=0,"",Table!P56)</f>
        <v/>
      </c>
      <c r="Q47" s="260" t="str">
        <f>IF(Table!Q56=0,"",Table!Q56)</f>
        <v/>
      </c>
      <c r="R47" s="214" t="str">
        <f>IF(Table!R56=0,"",Table!R56)</f>
        <v>&lt;=5,000</v>
      </c>
      <c r="S47" s="265" t="str">
        <f>IF(Table!S56=0,"",Table!S56)</f>
        <v/>
      </c>
      <c r="T47" s="265" t="str">
        <f>IF(Table!T56=0,"",Table!T56)</f>
        <v/>
      </c>
      <c r="U47" s="265" t="str">
        <f>IF(Table!U56=0,"",Table!U56)</f>
        <v/>
      </c>
      <c r="V47" s="260" t="str">
        <f>IF(Table!V56=0,"",Table!V56)</f>
        <v/>
      </c>
      <c r="W47" s="264" t="str">
        <f>IF(Table!W56=0,"",Table!W56)</f>
        <v/>
      </c>
      <c r="X47" s="265" t="str">
        <f>IF(Table!X56=0,"",Table!X56)</f>
        <v/>
      </c>
      <c r="Y47" s="260" t="str">
        <f>IF(Table!Y56=0,"",Table!Y56)</f>
        <v/>
      </c>
      <c r="Z47" s="260" t="str">
        <f>IF(Table!Z56=0,"",Table!Z56)</f>
        <v/>
      </c>
      <c r="AA47" s="268" t="str">
        <f>IF(Table!AA56=0,"",Table!AA56)</f>
        <v/>
      </c>
    </row>
    <row r="48" spans="1:27" s="2" customFormat="1" ht="13.5" customHeight="1">
      <c r="A48" s="426"/>
      <c r="B48" s="90" t="str">
        <f>Table!B57</f>
        <v>พาณิชยกรรม</v>
      </c>
      <c r="C48" s="199" t="str">
        <f>Table!C57</f>
        <v>1m</v>
      </c>
      <c r="D48" s="91"/>
      <c r="E48" s="261" t="str">
        <f>IF(Table!E57=0,"",Table!E57)</f>
        <v/>
      </c>
      <c r="F48" s="265" t="str">
        <f>IF(Table!F57=0,"",Table!F57)</f>
        <v/>
      </c>
      <c r="G48" s="265" t="str">
        <f>IF(Table!G57=0,"",Table!G57)</f>
        <v/>
      </c>
      <c r="H48" s="260" t="str">
        <f>IF(Table!H57=0,"",Table!H57)</f>
        <v/>
      </c>
      <c r="I48" s="264" t="str">
        <f>IF(Table!I57=0,"",Table!I57)</f>
        <v/>
      </c>
      <c r="J48" s="260" t="str">
        <f>IF(Table!J57=0,"",Table!J57)</f>
        <v/>
      </c>
      <c r="K48" s="264" t="str">
        <f>IF(Table!K57=0,"",Table!K57)</f>
        <v/>
      </c>
      <c r="L48" s="213" t="str">
        <f>IF(Table!L57=0,"",Table!L57)</f>
        <v>NL</v>
      </c>
      <c r="M48" s="264" t="str">
        <f>IF(Table!M57=0,"",Table!M57)</f>
        <v/>
      </c>
      <c r="N48" s="265" t="str">
        <f>IF(Table!N57=0,"",Table!N57)</f>
        <v/>
      </c>
      <c r="O48" s="265" t="str">
        <f>IF(Table!O57=0,"",Table!O57)</f>
        <v/>
      </c>
      <c r="P48" s="260" t="str">
        <f>IF(Table!P57=0,"",Table!P57)</f>
        <v/>
      </c>
      <c r="Q48" s="260" t="str">
        <f>IF(Table!Q57=0,"",Table!Q57)</f>
        <v/>
      </c>
      <c r="R48" s="264" t="str">
        <f>IF(Table!R57=0,"",Table!R57)</f>
        <v/>
      </c>
      <c r="S48" s="265" t="str">
        <f>IF(Table!S57=0,"",Table!S57)</f>
        <v/>
      </c>
      <c r="T48" s="265" t="str">
        <f>IF(Table!T57=0,"",Table!T57)</f>
        <v/>
      </c>
      <c r="U48" s="265" t="str">
        <f>IF(Table!U57=0,"",Table!U57)</f>
        <v/>
      </c>
      <c r="V48" s="260" t="str">
        <f>IF(Table!V57=0,"",Table!V57)</f>
        <v/>
      </c>
      <c r="W48" s="264" t="str">
        <f>IF(Table!W57=0,"",Table!W57)</f>
        <v/>
      </c>
      <c r="X48" s="265" t="str">
        <f>IF(Table!X57=0,"",Table!X57)</f>
        <v/>
      </c>
      <c r="Y48" s="260" t="str">
        <f>IF(Table!Y57=0,"",Table!Y57)</f>
        <v/>
      </c>
      <c r="Z48" s="260" t="str">
        <f>IF(Table!Z57=0,"",Table!Z57)</f>
        <v/>
      </c>
      <c r="AA48" s="268" t="str">
        <f>IF(Table!AA57=0,"",Table!AA57)</f>
        <v/>
      </c>
    </row>
    <row r="49" spans="1:27" s="2" customFormat="1" ht="13.5" customHeight="1">
      <c r="A49" s="426"/>
      <c r="B49" s="90" t="str">
        <f>Table!B58</f>
        <v>พาณิชยกรรม</v>
      </c>
      <c r="C49" s="199" t="str">
        <f>Table!C58</f>
        <v>1k</v>
      </c>
      <c r="D49" s="91"/>
      <c r="E49" s="261" t="str">
        <f>IF(Table!E58=0,"",Table!E58)</f>
        <v/>
      </c>
      <c r="F49" s="265" t="str">
        <f>IF(Table!F58=0,"",Table!F58)</f>
        <v/>
      </c>
      <c r="G49" s="265" t="str">
        <f>IF(Table!G58=0,"",Table!G58)</f>
        <v/>
      </c>
      <c r="H49" s="213" t="str">
        <f>IF(Table!H58=0,"",Table!H58)</f>
        <v>&lt;=4,000</v>
      </c>
      <c r="I49" s="264" t="str">
        <f>IF(Table!I58=0,"",Table!I58)</f>
        <v/>
      </c>
      <c r="J49" s="213" t="str">
        <f>IF(Table!J58=0,"",Table!J58)</f>
        <v>&lt;=10,000</v>
      </c>
      <c r="K49" s="264" t="str">
        <f>IF(Table!K58=0,"",Table!K58)</f>
        <v/>
      </c>
      <c r="L49" s="213" t="str">
        <f>IF(Table!L58=0,"",Table!L58)</f>
        <v>NL</v>
      </c>
      <c r="M49" s="264" t="str">
        <f>IF(Table!M58=0,"",Table!M58)</f>
        <v/>
      </c>
      <c r="N49" s="265" t="str">
        <f>IF(Table!N58=0,"",Table!N58)</f>
        <v/>
      </c>
      <c r="O49" s="265" t="str">
        <f>IF(Table!O58=0,"",Table!O58)</f>
        <v/>
      </c>
      <c r="P49" s="260" t="str">
        <f>IF(Table!P58=0,"",Table!P58)</f>
        <v/>
      </c>
      <c r="Q49" s="260" t="str">
        <f>IF(Table!Q58=0,"",Table!Q58)</f>
        <v/>
      </c>
      <c r="R49" s="214" t="str">
        <f>IF(Table!R58=0,"",Table!R58)</f>
        <v>&lt;=10,000</v>
      </c>
      <c r="S49" s="265" t="str">
        <f>IF(Table!S58=0,"",Table!S58)</f>
        <v/>
      </c>
      <c r="T49" s="265" t="str">
        <f>IF(Table!T58=0,"",Table!T58)</f>
        <v/>
      </c>
      <c r="U49" s="265" t="str">
        <f>IF(Table!U58=0,"",Table!U58)</f>
        <v/>
      </c>
      <c r="V49" s="213" t="str">
        <f>IF(Table!V58=0,"",Table!V58)</f>
        <v>&lt;=4,000</v>
      </c>
      <c r="W49" s="264" t="str">
        <f>IF(Table!W58=0,"",Table!W58)</f>
        <v/>
      </c>
      <c r="X49" s="265" t="str">
        <f>IF(Table!X58=0,"",Table!X58)</f>
        <v/>
      </c>
      <c r="Y49" s="260" t="str">
        <f>IF(Table!Y58=0,"",Table!Y58)</f>
        <v/>
      </c>
      <c r="Z49" s="260" t="str">
        <f>IF(Table!Z58=0,"",Table!Z58)</f>
        <v/>
      </c>
      <c r="AA49" s="268" t="str">
        <f>IF(Table!AA58=0,"",Table!AA58)</f>
        <v/>
      </c>
    </row>
    <row r="50" spans="1:27" s="2" customFormat="1" ht="13.5" customHeight="1">
      <c r="A50" s="426"/>
      <c r="B50" s="90" t="str">
        <f>Table!B59</f>
        <v>พาณิชยกรรม</v>
      </c>
      <c r="C50" s="199" t="str">
        <f>Table!C59</f>
        <v>9a</v>
      </c>
      <c r="D50" s="91"/>
      <c r="E50" s="266" t="str">
        <f>IF(Table!E59=0,"",Table!E59)</f>
        <v/>
      </c>
      <c r="F50" s="212" t="str">
        <f>IF(Table!F59=0,"",Table!F59)</f>
        <v>&lt;=1,500</v>
      </c>
      <c r="G50" s="212" t="str">
        <f>IF(Table!G59=0,"",Table!G59)</f>
        <v>&lt;=2,500</v>
      </c>
      <c r="H50" s="213" t="str">
        <f>IF(Table!H59=0,"",Table!H59)</f>
        <v>&lt;=3,000</v>
      </c>
      <c r="I50" s="214" t="str">
        <f>IF(Table!I59=0,"",Table!I59)</f>
        <v>&lt;=6,000</v>
      </c>
      <c r="J50" s="213" t="str">
        <f>IF(Table!J59=0,"",Table!J59)</f>
        <v>&lt;=10,000</v>
      </c>
      <c r="K50" s="214" t="str">
        <f>IF(Table!K59=0,"",Table!K59)</f>
        <v>&lt;=20,000</v>
      </c>
      <c r="L50" s="213" t="str">
        <f>IF(Table!L59=0,"",Table!L59)</f>
        <v>NL</v>
      </c>
      <c r="M50" s="264" t="str">
        <f>IF(Table!M59=0,"",Table!M59)</f>
        <v/>
      </c>
      <c r="N50" s="265" t="str">
        <f>IF(Table!N59=0,"",Table!N59)</f>
        <v/>
      </c>
      <c r="O50" s="265" t="str">
        <f>IF(Table!O59=0,"",Table!O59)</f>
        <v/>
      </c>
      <c r="P50" s="260" t="str">
        <f>IF(Table!P59=0,"",Table!P59)</f>
        <v/>
      </c>
      <c r="Q50" s="260" t="str">
        <f>IF(Table!Q59=0,"",Table!Q59)</f>
        <v/>
      </c>
      <c r="R50" s="264" t="str">
        <f>IF(Table!R59=0,"",Table!R59)</f>
        <v/>
      </c>
      <c r="S50" s="265" t="str">
        <f>IF(Table!S59=0,"",Table!S59)</f>
        <v/>
      </c>
      <c r="T50" s="265" t="str">
        <f>IF(Table!T59=0,"",Table!T59)</f>
        <v/>
      </c>
      <c r="U50" s="265" t="str">
        <f>IF(Table!U59=0,"",Table!U59)</f>
        <v/>
      </c>
      <c r="V50" s="260" t="str">
        <f>IF(Table!V59=0,"",Table!V59)</f>
        <v/>
      </c>
      <c r="W50" s="264" t="str">
        <f>IF(Table!W59=0,"",Table!W59)</f>
        <v/>
      </c>
      <c r="X50" s="265" t="str">
        <f>IF(Table!X59=0,"",Table!X59)</f>
        <v/>
      </c>
      <c r="Y50" s="260" t="str">
        <f>IF(Table!Y59=0,"",Table!Y59)</f>
        <v/>
      </c>
      <c r="Z50" s="260" t="str">
        <f>IF(Table!Z59=0,"",Table!Z59)</f>
        <v/>
      </c>
      <c r="AA50" s="268" t="str">
        <f>IF(Table!AA59=0,"",Table!AA59)</f>
        <v/>
      </c>
    </row>
    <row r="51" spans="1:27" s="2" customFormat="1" ht="13.5" customHeight="1">
      <c r="A51" s="426"/>
      <c r="B51" s="90" t="str">
        <f>Table!B60</f>
        <v>พาณิชยกรรม</v>
      </c>
      <c r="C51" s="199" t="str">
        <f>Table!C60</f>
        <v>9c</v>
      </c>
      <c r="D51" s="91"/>
      <c r="E51" s="266" t="str">
        <f>IF(Table!E60=0,"",Table!E60)</f>
        <v/>
      </c>
      <c r="F51" s="265" t="str">
        <f>IF(Table!F60=0,"",Table!F60)</f>
        <v/>
      </c>
      <c r="G51" s="265" t="str">
        <f>IF(Table!G60=0,"",Table!G60)</f>
        <v/>
      </c>
      <c r="H51" s="260" t="str">
        <f>IF(Table!H60=0,"",Table!H60)</f>
        <v/>
      </c>
      <c r="I51" s="264" t="str">
        <f>IF(Table!I60=0,"",Table!I60)</f>
        <v/>
      </c>
      <c r="J51" s="260" t="str">
        <f>IF(Table!J60=0,"",Table!J60)</f>
        <v/>
      </c>
      <c r="K51" s="264" t="str">
        <f>IF(Table!K60=0,"",Table!K60)</f>
        <v/>
      </c>
      <c r="L51" s="260" t="str">
        <f>IF(Table!L60=0,"",Table!L60)</f>
        <v/>
      </c>
      <c r="M51" s="264" t="str">
        <f>IF(Table!M60=0,"",Table!M60)</f>
        <v/>
      </c>
      <c r="N51" s="265" t="str">
        <f>IF(Table!N60=0,"",Table!N60)</f>
        <v/>
      </c>
      <c r="O51" s="265" t="str">
        <f>IF(Table!O60=0,"",Table!O60)</f>
        <v/>
      </c>
      <c r="P51" s="260" t="str">
        <f>IF(Table!P60=0,"",Table!P60)</f>
        <v/>
      </c>
      <c r="Q51" s="260" t="str">
        <f>IF(Table!Q60=0,"",Table!Q60)</f>
        <v/>
      </c>
      <c r="R51" s="214" t="str">
        <f>IF(Table!R60=0,"",Table!R60)</f>
        <v>&lt;=4,000</v>
      </c>
      <c r="S51" s="265" t="str">
        <f>IF(Table!S60=0,"",Table!S60)</f>
        <v/>
      </c>
      <c r="T51" s="265" t="str">
        <f>IF(Table!T60=0,"",Table!T60)</f>
        <v/>
      </c>
      <c r="U51" s="265" t="str">
        <f>IF(Table!U60=0,"",Table!U60)</f>
        <v/>
      </c>
      <c r="V51" s="213" t="str">
        <f>IF(Table!V60=0,"",Table!V60)</f>
        <v>&lt;=2,000</v>
      </c>
      <c r="W51" s="264" t="str">
        <f>IF(Table!W60=0,"",Table!W60)</f>
        <v/>
      </c>
      <c r="X51" s="265" t="str">
        <f>IF(Table!X60=0,"",Table!X60)</f>
        <v/>
      </c>
      <c r="Y51" s="260" t="str">
        <f>IF(Table!Y60=0,"",Table!Y60)</f>
        <v/>
      </c>
      <c r="Z51" s="260" t="str">
        <f>IF(Table!Z60=0,"",Table!Z60)</f>
        <v/>
      </c>
      <c r="AA51" s="268" t="str">
        <f>IF(Table!AA60=0,"",Table!AA60)</f>
        <v/>
      </c>
    </row>
    <row r="52" spans="1:27" s="2" customFormat="1" ht="13.5" customHeight="1">
      <c r="A52" s="426"/>
      <c r="B52" s="90" t="str">
        <f>Table!B61</f>
        <v>พาณิชยกรรม</v>
      </c>
      <c r="C52" s="199" t="str">
        <f>Table!C61</f>
        <v>1b+2</v>
      </c>
      <c r="D52" s="91"/>
      <c r="E52" s="266" t="str">
        <f>IF(Table!E61=0,"",Table!E61)</f>
        <v/>
      </c>
      <c r="F52" s="265" t="str">
        <f>IF(Table!F61=0,"",Table!F61)</f>
        <v/>
      </c>
      <c r="G52" s="265" t="str">
        <f>IF(Table!G61=0,"",Table!G61)</f>
        <v/>
      </c>
      <c r="H52" s="260" t="str">
        <f>IF(Table!H61=0,"",Table!H61)</f>
        <v/>
      </c>
      <c r="I52" s="264" t="str">
        <f>IF(Table!I61=0,"",Table!I61)</f>
        <v/>
      </c>
      <c r="J52" s="260" t="str">
        <f>IF(Table!J61=0,"",Table!J61)</f>
        <v/>
      </c>
      <c r="K52" s="264" t="str">
        <f>IF(Table!K61=0,"",Table!K61)</f>
        <v/>
      </c>
      <c r="L52" s="260" t="str">
        <f>IF(Table!L61=0,"",Table!L61)</f>
        <v/>
      </c>
      <c r="M52" s="264" t="str">
        <f>IF(Table!M61=0,"",Table!M61)</f>
        <v/>
      </c>
      <c r="N52" s="265" t="str">
        <f>IF(Table!N61=0,"",Table!N61)</f>
        <v/>
      </c>
      <c r="O52" s="265" t="str">
        <f>IF(Table!O61=0,"",Table!O61)</f>
        <v/>
      </c>
      <c r="P52" s="260" t="str">
        <f>IF(Table!P61=0,"",Table!P61)</f>
        <v/>
      </c>
      <c r="Q52" s="260" t="str">
        <f>IF(Table!Q61=0,"",Table!Q61)</f>
        <v/>
      </c>
      <c r="R52" s="264" t="str">
        <f>IF(Table!R61=0,"",Table!R61)</f>
        <v/>
      </c>
      <c r="S52" s="265" t="str">
        <f>IF(Table!S61=0,"",Table!S61)</f>
        <v/>
      </c>
      <c r="T52" s="265" t="str">
        <f>IF(Table!T61=0,"",Table!T61)</f>
        <v/>
      </c>
      <c r="U52" s="265" t="str">
        <f>IF(Table!U61=0,"",Table!U61)</f>
        <v/>
      </c>
      <c r="V52" s="260" t="str">
        <f>IF(Table!V61=0,"",Table!V61)</f>
        <v/>
      </c>
      <c r="W52" s="264" t="str">
        <f>IF(Table!W61=0,"",Table!W61)</f>
        <v/>
      </c>
      <c r="X52" s="265" t="str">
        <f>IF(Table!X61=0,"",Table!X61)</f>
        <v/>
      </c>
      <c r="Y52" s="213" t="str">
        <f>IF(Table!Y61=0,"",Table!Y61)</f>
        <v>&lt;=4,000</v>
      </c>
      <c r="Z52" s="260" t="str">
        <f>IF(Table!Z61=0,"",Table!Z61)</f>
        <v/>
      </c>
      <c r="AA52" s="268" t="str">
        <f>IF(Table!AA61=0,"",Table!AA61)</f>
        <v/>
      </c>
    </row>
    <row r="53" spans="1:27" s="2" customFormat="1" ht="13.5" customHeight="1">
      <c r="A53" s="426"/>
      <c r="B53" s="90" t="str">
        <f>Table!B62</f>
        <v>พาณิชยกรรม</v>
      </c>
      <c r="C53" s="232" t="str">
        <f>Table!C62</f>
        <v>1e+2</v>
      </c>
      <c r="D53" s="91"/>
      <c r="E53" s="266" t="str">
        <f>IF(Table!E62=0,"",Table!E62)</f>
        <v/>
      </c>
      <c r="F53" s="265" t="str">
        <f>IF(Table!F62=0,"",Table!F62)</f>
        <v/>
      </c>
      <c r="G53" s="265" t="str">
        <f>IF(Table!G62=0,"",Table!G62)</f>
        <v/>
      </c>
      <c r="H53" s="260" t="str">
        <f>IF(Table!H62=0,"",Table!H62)</f>
        <v/>
      </c>
      <c r="I53" s="264" t="str">
        <f>IF(Table!I62=0,"",Table!I62)</f>
        <v/>
      </c>
      <c r="J53" s="260" t="str">
        <f>IF(Table!J62=0,"",Table!J62)</f>
        <v/>
      </c>
      <c r="K53" s="264" t="str">
        <f>IF(Table!K62=0,"",Table!K62)</f>
        <v/>
      </c>
      <c r="L53" s="260" t="str">
        <f>IF(Table!L62=0,"",Table!L62)</f>
        <v/>
      </c>
      <c r="M53" s="264" t="str">
        <f>IF(Table!M62=0,"",Table!M62)</f>
        <v/>
      </c>
      <c r="N53" s="265" t="str">
        <f>IF(Table!N62=0,"",Table!N62)</f>
        <v/>
      </c>
      <c r="O53" s="265" t="str">
        <f>IF(Table!O62=0,"",Table!O62)</f>
        <v/>
      </c>
      <c r="P53" s="260" t="str">
        <f>IF(Table!P62=0,"",Table!P62)</f>
        <v/>
      </c>
      <c r="Q53" s="260" t="str">
        <f>IF(Table!Q62=0,"",Table!Q62)</f>
        <v/>
      </c>
      <c r="R53" s="264" t="str">
        <f>IF(Table!R62=0,"",Table!R62)</f>
        <v/>
      </c>
      <c r="S53" s="265" t="str">
        <f>IF(Table!S62=0,"",Table!S62)</f>
        <v/>
      </c>
      <c r="T53" s="265" t="str">
        <f>IF(Table!T62=0,"",Table!T62)</f>
        <v/>
      </c>
      <c r="U53" s="265" t="str">
        <f>IF(Table!U62=0,"",Table!U62)</f>
        <v/>
      </c>
      <c r="V53" s="260" t="str">
        <f>IF(Table!V62=0,"",Table!V62)</f>
        <v/>
      </c>
      <c r="W53" s="264" t="str">
        <f>IF(Table!W62=0,"",Table!W62)</f>
        <v/>
      </c>
      <c r="X53" s="212" t="str">
        <f>IF(Table!X62=0,"",Table!X62)</f>
        <v>&lt;=4,000</v>
      </c>
      <c r="Y53" s="260" t="str">
        <f>IF(Table!Y62=0,"",Table!Y62)</f>
        <v/>
      </c>
      <c r="Z53" s="260" t="str">
        <f>IF(Table!Z62=0,"",Table!Z62)</f>
        <v/>
      </c>
      <c r="AA53" s="268" t="str">
        <f>IF(Table!AA62=0,"",Table!AA62)</f>
        <v/>
      </c>
    </row>
    <row r="54" spans="1:27" s="2" customFormat="1" ht="13.5" customHeight="1" thickBot="1">
      <c r="A54" s="427"/>
      <c r="B54" s="92" t="str">
        <f>Table!B63</f>
        <v>พาณิชยกรรม ประเภทห้องแถว ตึกแถว หรือบ้านแถว</v>
      </c>
      <c r="C54" s="92"/>
      <c r="D54" s="93"/>
      <c r="E54" s="287" t="str">
        <f>IF(Table!E63=0,"",Table!E63)</f>
        <v/>
      </c>
      <c r="F54" s="288" t="str">
        <f>IF(Table!F63=0,"",Table!F63)</f>
        <v/>
      </c>
      <c r="G54" s="288" t="str">
        <f>IF(Table!G63=0,"",Table!G63)</f>
        <v/>
      </c>
      <c r="H54" s="285" t="str">
        <f>IF(Table!H63=0,"",Table!H63)</f>
        <v/>
      </c>
      <c r="I54" s="289" t="str">
        <f>IF(Table!I63=0,"",Table!I63)</f>
        <v/>
      </c>
      <c r="J54" s="285" t="str">
        <f>IF(Table!J63=0,"",Table!J63)</f>
        <v/>
      </c>
      <c r="K54" s="289" t="str">
        <f>IF(Table!K63=0,"",Table!K63)</f>
        <v/>
      </c>
      <c r="L54" s="285" t="str">
        <f>IF(Table!L63=0,"",Table!L63)</f>
        <v/>
      </c>
      <c r="M54" s="289" t="str">
        <f>IF(Table!M63=0,"",Table!M63)</f>
        <v/>
      </c>
      <c r="N54" s="288" t="str">
        <f>IF(Table!N63=0,"",Table!N63)</f>
        <v/>
      </c>
      <c r="O54" s="288" t="str">
        <f>IF(Table!O63=0,"",Table!O63)</f>
        <v/>
      </c>
      <c r="P54" s="285" t="str">
        <f>IF(Table!P63=0,"",Table!P63)</f>
        <v/>
      </c>
      <c r="Q54" s="286" t="str">
        <f>IF(Table!Q63=0,"",Table!Q63)</f>
        <v/>
      </c>
      <c r="R54" s="289" t="str">
        <f>IF(Table!R63=0,"",Table!R63)</f>
        <v/>
      </c>
      <c r="S54" s="288" t="str">
        <f>IF(Table!S63=0,"",Table!S63)</f>
        <v/>
      </c>
      <c r="T54" s="288" t="str">
        <f>IF(Table!T63=0,"",Table!T63)</f>
        <v/>
      </c>
      <c r="U54" s="288" t="str">
        <f>IF(Table!U63=0,"",Table!U63)</f>
        <v/>
      </c>
      <c r="V54" s="286" t="str">
        <f>IF(Table!V63=0,"",Table!V63)</f>
        <v/>
      </c>
      <c r="W54" s="242">
        <f>IF(Table!W63=0,"",Table!W63)</f>
        <v>4</v>
      </c>
      <c r="X54" s="288" t="str">
        <f>IF(Table!X63=0,"",Table!X63)</f>
        <v/>
      </c>
      <c r="Y54" s="288" t="str">
        <f>IF(Table!Y63=0,"",Table!Y63)</f>
        <v/>
      </c>
      <c r="Z54" s="241" t="str">
        <f>IF(Table!Z63=0,"",Table!Z63)</f>
        <v>1b,5a</v>
      </c>
      <c r="AA54" s="243" t="str">
        <f>IF(Table!AA63=0,"",Table!AA63)</f>
        <v>X</v>
      </c>
    </row>
    <row r="55" spans="1:27" ht="13.5" customHeight="1">
      <c r="A55" s="425" t="str">
        <f>Table!A64</f>
        <v>สำนักงาน</v>
      </c>
      <c r="B55" s="68" t="str">
        <f>Table!B64</f>
        <v>สำนักงานเอกชน</v>
      </c>
      <c r="C55" s="203" t="str">
        <f>Table!C64</f>
        <v>-</v>
      </c>
      <c r="D55" s="69"/>
      <c r="E55" s="204" t="str">
        <f>IF(Table!E64=0,"",Table!E64)</f>
        <v>&lt;=500</v>
      </c>
      <c r="F55" s="205" t="str">
        <f>IF(Table!F64=0,"",Table!F64)</f>
        <v>&lt;=500</v>
      </c>
      <c r="G55" s="205" t="str">
        <f>IF(Table!G64=0,"",Table!G64)</f>
        <v>&lt;=500</v>
      </c>
      <c r="H55" s="206" t="str">
        <f>IF(Table!H64=0,"",Table!H64)</f>
        <v>&lt;=1,000</v>
      </c>
      <c r="I55" s="207" t="str">
        <f>IF(Table!I64=0,"",Table!I64)</f>
        <v>&lt;=2,000</v>
      </c>
      <c r="J55" s="206" t="str">
        <f>IF(Table!J64=0,"",Table!J64)</f>
        <v>&lt;=3,000</v>
      </c>
      <c r="K55" s="207" t="str">
        <f>IF(Table!K64=0,"",Table!K64)</f>
        <v>&lt;=4,000</v>
      </c>
      <c r="L55" s="208" t="str">
        <f>IF(Table!L64=0,"",Table!L64)</f>
        <v>&lt;=10,000</v>
      </c>
      <c r="M55" s="207" t="str">
        <f>IF(Table!M64=0,"",Table!M64)</f>
        <v>NL</v>
      </c>
      <c r="N55" s="205" t="str">
        <f>IF(Table!N64=0,"",Table!N64)</f>
        <v>NL</v>
      </c>
      <c r="O55" s="205" t="str">
        <f>IF(Table!O64=0,"",Table!O64)</f>
        <v>NL</v>
      </c>
      <c r="P55" s="206" t="str">
        <f>IF(Table!P64=0,"",Table!P64)</f>
        <v>NL</v>
      </c>
      <c r="Q55" s="206" t="str">
        <f>IF(Table!Q64=0,"",Table!Q64)</f>
        <v>NL</v>
      </c>
      <c r="R55" s="207" t="str">
        <f>IF(Table!R64=0,"",Table!R64)</f>
        <v>&lt;=1,000</v>
      </c>
      <c r="S55" s="205" t="str">
        <f>IF(Table!S64=0,"",Table!S64)</f>
        <v>&lt;=1,000</v>
      </c>
      <c r="T55" s="205" t="str">
        <f>IF(Table!T64=0,"",Table!T64)</f>
        <v>&lt;=500</v>
      </c>
      <c r="U55" s="205" t="str">
        <f>IF(Table!U64=0,"",Table!U64)</f>
        <v>&lt;=1,000</v>
      </c>
      <c r="V55" s="206" t="str">
        <f>IF(Table!V64=0,"",Table!V64)</f>
        <v>&lt;=1,000</v>
      </c>
      <c r="W55" s="207" t="str">
        <f>IF(Table!W64=0,"",Table!W64)</f>
        <v>&lt;=300</v>
      </c>
      <c r="X55" s="205" t="str">
        <f>IF(Table!X64=0,"",Table!X64)</f>
        <v>&lt;=1,000</v>
      </c>
      <c r="Y55" s="206" t="str">
        <f>IF(Table!Y64=0,"",Table!Y64)</f>
        <v>&lt;=200</v>
      </c>
      <c r="Z55" s="206" t="str">
        <f>IF(Table!Z64=0,"",Table!Z64)</f>
        <v>&lt;=300</v>
      </c>
      <c r="AA55" s="208" t="str">
        <f>IF(Table!AA64=0,"",Table!AA64)</f>
        <v>&lt;=50</v>
      </c>
    </row>
    <row r="56" spans="1:27" ht="13.5" customHeight="1">
      <c r="A56" s="426"/>
      <c r="B56" s="90" t="str">
        <f>Table!B65</f>
        <v>สำนักงานเอกชน</v>
      </c>
      <c r="C56" s="199" t="str">
        <f>Table!C65</f>
        <v>1b</v>
      </c>
      <c r="D56" s="91"/>
      <c r="E56" s="261" t="str">
        <f>IF(Table!E65=0,"",Table!E65)</f>
        <v/>
      </c>
      <c r="F56" s="212" t="str">
        <f>IF(Table!F65=0,"",Table!F65)</f>
        <v>&lt;=1,000</v>
      </c>
      <c r="G56" s="212" t="str">
        <f>IF(Table!G65=0,"",Table!G65)</f>
        <v>&lt;=1,000</v>
      </c>
      <c r="H56" s="213" t="str">
        <f>IF(Table!H65=0,"",Table!H65)</f>
        <v>&lt;=2,000</v>
      </c>
      <c r="I56" s="214" t="str">
        <f>IF(Table!I65=0,"",Table!I65)</f>
        <v>&lt;=3,000</v>
      </c>
      <c r="J56" s="213" t="str">
        <f>IF(Table!J65=0,"",Table!J65)</f>
        <v>&lt;=4,000</v>
      </c>
      <c r="K56" s="264" t="str">
        <f>IF(Table!K65=0,"",Table!K65)</f>
        <v/>
      </c>
      <c r="L56" s="268" t="str">
        <f>IF(Table!L65=0,"",Table!L65)</f>
        <v/>
      </c>
      <c r="M56" s="264" t="str">
        <f>IF(Table!M65=0,"",Table!M65)</f>
        <v/>
      </c>
      <c r="N56" s="265" t="str">
        <f>IF(Table!N65=0,"",Table!N65)</f>
        <v/>
      </c>
      <c r="O56" s="265" t="str">
        <f>IF(Table!O65=0,"",Table!O65)</f>
        <v/>
      </c>
      <c r="P56" s="260" t="str">
        <f>IF(Table!P65=0,"",Table!P65)</f>
        <v/>
      </c>
      <c r="Q56" s="260" t="str">
        <f>IF(Table!Q65=0,"",Table!Q65)</f>
        <v/>
      </c>
      <c r="R56" s="214" t="str">
        <f>IF(Table!R65=0,"",Table!R65)</f>
        <v>&lt;=2,000</v>
      </c>
      <c r="S56" s="266" t="str">
        <f>IF(Table!S65=0,"",Table!S65)</f>
        <v/>
      </c>
      <c r="T56" s="266" t="str">
        <f>IF(Table!T65=0,"",Table!T65)</f>
        <v/>
      </c>
      <c r="U56" s="266" t="str">
        <f>IF(Table!U65=0,"",Table!U65)</f>
        <v/>
      </c>
      <c r="V56" s="215" t="str">
        <f>IF(Table!V65=0,"",Table!V65)</f>
        <v>&lt;=1,500</v>
      </c>
      <c r="W56" s="264" t="str">
        <f>IF(Table!W65=0,"",Table!W65)</f>
        <v/>
      </c>
      <c r="X56" s="212" t="str">
        <f>IF(Table!X65=0,"",Table!X65)</f>
        <v>&lt;=2,000</v>
      </c>
      <c r="Y56" s="260" t="str">
        <f>IF(Table!Y65=0,"",Table!Y65)</f>
        <v/>
      </c>
      <c r="Z56" s="213" t="str">
        <f>IF(Table!Z65=0,"",Table!Z65)</f>
        <v>&lt;=500</v>
      </c>
      <c r="AA56" s="268" t="str">
        <f>IF(Table!AA65=0,"",Table!AA65)</f>
        <v/>
      </c>
    </row>
    <row r="57" spans="1:27" ht="13.5" customHeight="1">
      <c r="A57" s="426"/>
      <c r="B57" s="90" t="str">
        <f>Table!B66</f>
        <v>สำนักงานเอกชน</v>
      </c>
      <c r="C57" s="199" t="str">
        <f>Table!C66</f>
        <v>1d</v>
      </c>
      <c r="D57" s="91"/>
      <c r="E57" s="261" t="str">
        <f>IF(Table!E66=0,"",Table!E66)</f>
        <v/>
      </c>
      <c r="F57" s="265" t="str">
        <f>IF(Table!F66=0,"",Table!F66)</f>
        <v/>
      </c>
      <c r="G57" s="265" t="str">
        <f>IF(Table!G66=0,"",Table!G66)</f>
        <v/>
      </c>
      <c r="H57" s="260" t="str">
        <f>IF(Table!H66=0,"",Table!H66)</f>
        <v/>
      </c>
      <c r="I57" s="264" t="str">
        <f>IF(Table!I66=0,"",Table!I66)</f>
        <v/>
      </c>
      <c r="J57" s="260" t="str">
        <f>IF(Table!J66=0,"",Table!J66)</f>
        <v/>
      </c>
      <c r="K57" s="214" t="str">
        <f>IF(Table!K66=0,"",Table!K66)</f>
        <v>&lt;=10,000</v>
      </c>
      <c r="L57" s="215" t="str">
        <f>IF(Table!L66=0,"",Table!L66)</f>
        <v>&gt;5,000,&lt;=20,000</v>
      </c>
      <c r="M57" s="264" t="str">
        <f>IF(Table!M66=0,"",Table!M66)</f>
        <v/>
      </c>
      <c r="N57" s="265" t="str">
        <f>IF(Table!N66=0,"",Table!N66)</f>
        <v/>
      </c>
      <c r="O57" s="265" t="str">
        <f>IF(Table!O66=0,"",Table!O66)</f>
        <v/>
      </c>
      <c r="P57" s="260" t="str">
        <f>IF(Table!P66=0,"",Table!P66)</f>
        <v/>
      </c>
      <c r="Q57" s="260" t="str">
        <f>IF(Table!Q66=0,"",Table!Q66)</f>
        <v/>
      </c>
      <c r="R57" s="264" t="str">
        <f>IF(Table!R66=0,"",Table!R66)</f>
        <v/>
      </c>
      <c r="S57" s="266" t="str">
        <f>IF(Table!S66=0,"",Table!S66)</f>
        <v/>
      </c>
      <c r="T57" s="266" t="str">
        <f>IF(Table!T66=0,"",Table!T66)</f>
        <v/>
      </c>
      <c r="U57" s="266" t="str">
        <f>IF(Table!U66=0,"",Table!U66)</f>
        <v/>
      </c>
      <c r="V57" s="268" t="str">
        <f>IF(Table!V66=0,"",Table!V66)</f>
        <v/>
      </c>
      <c r="W57" s="264" t="str">
        <f>IF(Table!W66=0,"",Table!W66)</f>
        <v/>
      </c>
      <c r="X57" s="265" t="str">
        <f>IF(Table!X66=0,"",Table!X66)</f>
        <v/>
      </c>
      <c r="Y57" s="260" t="str">
        <f>IF(Table!Y66=0,"",Table!Y66)</f>
        <v/>
      </c>
      <c r="Z57" s="260" t="str">
        <f>IF(Table!Z66=0,"",Table!Z66)</f>
        <v/>
      </c>
      <c r="AA57" s="268" t="str">
        <f>IF(Table!AA66=0,"",Table!AA66)</f>
        <v/>
      </c>
    </row>
    <row r="58" spans="1:27" ht="13.5" customHeight="1">
      <c r="A58" s="426"/>
      <c r="B58" s="90" t="str">
        <f>Table!B67</f>
        <v>สำนักงานเอกชน</v>
      </c>
      <c r="C58" s="199" t="str">
        <f>Table!C67</f>
        <v>1e</v>
      </c>
      <c r="D58" s="91"/>
      <c r="E58" s="261" t="str">
        <f>IF(Table!E67=0,"",Table!E67)</f>
        <v/>
      </c>
      <c r="F58" s="265" t="str">
        <f>IF(Table!F67=0,"",Table!F67)</f>
        <v/>
      </c>
      <c r="G58" s="212" t="str">
        <f>IF(Table!G67=0,"",Table!G67)</f>
        <v>&lt;=8,000</v>
      </c>
      <c r="H58" s="213" t="str">
        <f>IF(Table!H67=0,"",Table!H67)</f>
        <v>&lt;=10,000</v>
      </c>
      <c r="I58" s="214" t="str">
        <f>IF(Table!I67=0,"",Table!I67)</f>
        <v>&lt;=5,000</v>
      </c>
      <c r="J58" s="213" t="str">
        <f>IF(Table!J67=0,"",Table!J67)</f>
        <v>NL</v>
      </c>
      <c r="K58" s="214" t="str">
        <f>IF(Table!K67=0,"",Table!K67)</f>
        <v>NL</v>
      </c>
      <c r="L58" s="268" t="str">
        <f>IF(Table!L67=0,"",Table!L67)</f>
        <v/>
      </c>
      <c r="M58" s="264" t="str">
        <f>IF(Table!M67=0,"",Table!M67)</f>
        <v/>
      </c>
      <c r="N58" s="265" t="str">
        <f>IF(Table!N67=0,"",Table!N67)</f>
        <v/>
      </c>
      <c r="O58" s="265" t="str">
        <f>IF(Table!O67=0,"",Table!O67)</f>
        <v/>
      </c>
      <c r="P58" s="260" t="str">
        <f>IF(Table!P67=0,"",Table!P67)</f>
        <v/>
      </c>
      <c r="Q58" s="260" t="str">
        <f>IF(Table!Q67=0,"",Table!Q67)</f>
        <v/>
      </c>
      <c r="R58" s="264" t="str">
        <f>IF(Table!R67=0,"",Table!R67)</f>
        <v/>
      </c>
      <c r="S58" s="266" t="str">
        <f>IF(Table!S67=0,"",Table!S67)</f>
        <v/>
      </c>
      <c r="T58" s="266" t="str">
        <f>IF(Table!T67=0,"",Table!T67)</f>
        <v/>
      </c>
      <c r="U58" s="266" t="str">
        <f>IF(Table!U67=0,"",Table!U67)</f>
        <v/>
      </c>
      <c r="V58" s="268" t="str">
        <f>IF(Table!V67=0,"",Table!V67)</f>
        <v/>
      </c>
      <c r="W58" s="264" t="str">
        <f>IF(Table!W67=0,"",Table!W67)</f>
        <v/>
      </c>
      <c r="X58" s="265" t="str">
        <f>IF(Table!X67=0,"",Table!X67)</f>
        <v/>
      </c>
      <c r="Y58" s="260" t="str">
        <f>IF(Table!Y67=0,"",Table!Y67)</f>
        <v/>
      </c>
      <c r="Z58" s="260" t="str">
        <f>IF(Table!Z67=0,"",Table!Z67)</f>
        <v/>
      </c>
      <c r="AA58" s="268" t="str">
        <f>IF(Table!AA67=0,"",Table!AA67)</f>
        <v/>
      </c>
    </row>
    <row r="59" spans="1:27" ht="13.5" customHeight="1">
      <c r="A59" s="426"/>
      <c r="B59" s="90" t="str">
        <f>Table!B68</f>
        <v>สำนักงานเอกชน</v>
      </c>
      <c r="C59" s="199" t="str">
        <f>Table!C68</f>
        <v>1m</v>
      </c>
      <c r="D59" s="91"/>
      <c r="E59" s="261" t="str">
        <f>IF(Table!E68=0,"",Table!E68)</f>
        <v/>
      </c>
      <c r="F59" s="265" t="str">
        <f>IF(Table!F68=0,"",Table!F68)</f>
        <v/>
      </c>
      <c r="G59" s="265" t="str">
        <f>IF(Table!G68=0,"",Table!G68)</f>
        <v/>
      </c>
      <c r="H59" s="260" t="str">
        <f>IF(Table!H68=0,"",Table!H68)</f>
        <v/>
      </c>
      <c r="I59" s="264" t="str">
        <f>IF(Table!I68=0,"",Table!I68)</f>
        <v/>
      </c>
      <c r="J59" s="260" t="str">
        <f>IF(Table!J68=0,"",Table!J68)</f>
        <v/>
      </c>
      <c r="K59" s="264" t="str">
        <f>IF(Table!K68=0,"",Table!K68)</f>
        <v/>
      </c>
      <c r="L59" s="215" t="str">
        <f>IF(Table!L68=0,"",Table!L68)</f>
        <v>NL</v>
      </c>
      <c r="M59" s="264" t="str">
        <f>IF(Table!M68=0,"",Table!M68)</f>
        <v/>
      </c>
      <c r="N59" s="265" t="str">
        <f>IF(Table!N68=0,"",Table!N68)</f>
        <v/>
      </c>
      <c r="O59" s="265" t="str">
        <f>IF(Table!O68=0,"",Table!O68)</f>
        <v/>
      </c>
      <c r="P59" s="260" t="str">
        <f>IF(Table!P68=0,"",Table!P68)</f>
        <v/>
      </c>
      <c r="Q59" s="260" t="str">
        <f>IF(Table!Q68=0,"",Table!Q68)</f>
        <v/>
      </c>
      <c r="R59" s="264" t="str">
        <f>IF(Table!R68=0,"",Table!R68)</f>
        <v/>
      </c>
      <c r="S59" s="266" t="str">
        <f>IF(Table!S68=0,"",Table!S68)</f>
        <v/>
      </c>
      <c r="T59" s="266" t="str">
        <f>IF(Table!T68=0,"",Table!T68)</f>
        <v/>
      </c>
      <c r="U59" s="266" t="str">
        <f>IF(Table!U68=0,"",Table!U68)</f>
        <v/>
      </c>
      <c r="V59" s="268" t="str">
        <f>IF(Table!V68=0,"",Table!V68)</f>
        <v/>
      </c>
      <c r="W59" s="264" t="str">
        <f>IF(Table!W68=0,"",Table!W68)</f>
        <v/>
      </c>
      <c r="X59" s="265" t="str">
        <f>IF(Table!X68=0,"",Table!X68)</f>
        <v/>
      </c>
      <c r="Y59" s="260" t="str">
        <f>IF(Table!Y68=0,"",Table!Y68)</f>
        <v/>
      </c>
      <c r="Z59" s="260" t="str">
        <f>IF(Table!Z68=0,"",Table!Z68)</f>
        <v/>
      </c>
      <c r="AA59" s="268" t="str">
        <f>IF(Table!AA68=0,"",Table!AA68)</f>
        <v/>
      </c>
    </row>
    <row r="60" spans="1:27" ht="13.5" customHeight="1">
      <c r="A60" s="426"/>
      <c r="B60" s="90" t="str">
        <f>Table!B69</f>
        <v>สำนักงานเอกชน</v>
      </c>
      <c r="C60" s="199" t="str">
        <f>Table!C69</f>
        <v>1k</v>
      </c>
      <c r="D60" s="91"/>
      <c r="E60" s="261" t="str">
        <f>IF(Table!E69=0,"",Table!E69)</f>
        <v/>
      </c>
      <c r="F60" s="265" t="str">
        <f>IF(Table!F69=0,"",Table!F69)</f>
        <v/>
      </c>
      <c r="G60" s="265" t="str">
        <f>IF(Table!G69=0,"",Table!G69)</f>
        <v/>
      </c>
      <c r="H60" s="213" t="str">
        <f>IF(Table!H69=0,"",Table!H69)</f>
        <v>&lt;=4,000</v>
      </c>
      <c r="I60" s="264" t="str">
        <f>IF(Table!I69=0,"",Table!I69)</f>
        <v/>
      </c>
      <c r="J60" s="213" t="str">
        <f>IF(Table!J69=0,"",Table!J69)</f>
        <v>&lt;=10,000</v>
      </c>
      <c r="K60" s="264" t="str">
        <f>IF(Table!K69=0,"",Table!K69)</f>
        <v/>
      </c>
      <c r="L60" s="215" t="str">
        <f>IF(Table!L69=0,"",Table!L69)</f>
        <v>NL</v>
      </c>
      <c r="M60" s="264" t="str">
        <f>IF(Table!M69=0,"",Table!M69)</f>
        <v/>
      </c>
      <c r="N60" s="265" t="str">
        <f>IF(Table!N69=0,"",Table!N69)</f>
        <v/>
      </c>
      <c r="O60" s="265" t="str">
        <f>IF(Table!O69=0,"",Table!O69)</f>
        <v/>
      </c>
      <c r="P60" s="260" t="str">
        <f>IF(Table!P69=0,"",Table!P69)</f>
        <v/>
      </c>
      <c r="Q60" s="260" t="str">
        <f>IF(Table!Q69=0,"",Table!Q69)</f>
        <v/>
      </c>
      <c r="R60" s="214" t="str">
        <f>IF(Table!R69=0,"",Table!R69)</f>
        <v>&lt;=20,000</v>
      </c>
      <c r="S60" s="266" t="str">
        <f>IF(Table!S69=0,"",Table!S69)</f>
        <v/>
      </c>
      <c r="T60" s="266" t="str">
        <f>IF(Table!T69=0,"",Table!T69)</f>
        <v/>
      </c>
      <c r="U60" s="266" t="str">
        <f>IF(Table!U69=0,"",Table!U69)</f>
        <v/>
      </c>
      <c r="V60" s="215" t="str">
        <f>IF(Table!V69=0,"",Table!V69)</f>
        <v>&lt;=2,000</v>
      </c>
      <c r="W60" s="264" t="str">
        <f>IF(Table!W69=0,"",Table!W69)</f>
        <v/>
      </c>
      <c r="X60" s="265" t="str">
        <f>IF(Table!X69=0,"",Table!X69)</f>
        <v/>
      </c>
      <c r="Y60" s="260" t="str">
        <f>IF(Table!Y69=0,"",Table!Y69)</f>
        <v/>
      </c>
      <c r="Z60" s="260" t="str">
        <f>IF(Table!Z69=0,"",Table!Z69)</f>
        <v/>
      </c>
      <c r="AA60" s="268" t="str">
        <f>IF(Table!AA69=0,"",Table!AA69)</f>
        <v/>
      </c>
    </row>
    <row r="61" spans="1:27" ht="13.5" customHeight="1">
      <c r="A61" s="426"/>
      <c r="B61" s="90" t="str">
        <f>Table!B70</f>
        <v>สำนักงานเอกชน</v>
      </c>
      <c r="C61" s="199" t="str">
        <f>Table!C70</f>
        <v>9a</v>
      </c>
      <c r="D61" s="91"/>
      <c r="E61" s="266" t="str">
        <f>IF(Table!E70=0,"",Table!E70)</f>
        <v/>
      </c>
      <c r="F61" s="212" t="str">
        <f>IF(Table!F70=0,"",Table!F70)</f>
        <v>&lt;=1,000</v>
      </c>
      <c r="G61" s="212" t="str">
        <f>IF(Table!G70=0,"",Table!G70)</f>
        <v>&lt;=2,000</v>
      </c>
      <c r="H61" s="213" t="str">
        <f>IF(Table!H70=0,"",Table!H70)</f>
        <v>&lt;=3,000</v>
      </c>
      <c r="I61" s="214" t="str">
        <f>IF(Table!I70=0,"",Table!I70)</f>
        <v>&lt;=5,000</v>
      </c>
      <c r="J61" s="213" t="str">
        <f>IF(Table!J70=0,"",Table!J70)</f>
        <v>&lt;=8,000</v>
      </c>
      <c r="K61" s="214" t="str">
        <f>IF(Table!K70=0,"",Table!K70)</f>
        <v>&lt;=20,000</v>
      </c>
      <c r="L61" s="215" t="str">
        <f>IF(Table!L70=0,"",Table!L70)</f>
        <v>NL</v>
      </c>
      <c r="M61" s="264" t="str">
        <f>IF(Table!M70=0,"",Table!M70)</f>
        <v/>
      </c>
      <c r="N61" s="265" t="str">
        <f>IF(Table!N70=0,"",Table!N70)</f>
        <v/>
      </c>
      <c r="O61" s="265" t="str">
        <f>IF(Table!O70=0,"",Table!O70)</f>
        <v/>
      </c>
      <c r="P61" s="260" t="str">
        <f>IF(Table!P70=0,"",Table!P70)</f>
        <v/>
      </c>
      <c r="Q61" s="260" t="str">
        <f>IF(Table!Q70=0,"",Table!Q70)</f>
        <v/>
      </c>
      <c r="R61" s="264" t="str">
        <f>IF(Table!R70=0,"",Table!R70)</f>
        <v/>
      </c>
      <c r="S61" s="266" t="str">
        <f>IF(Table!S70=0,"",Table!S70)</f>
        <v/>
      </c>
      <c r="T61" s="266" t="str">
        <f>IF(Table!T70=0,"",Table!T70)</f>
        <v/>
      </c>
      <c r="U61" s="266" t="str">
        <f>IF(Table!U70=0,"",Table!U70)</f>
        <v/>
      </c>
      <c r="V61" s="268" t="str">
        <f>IF(Table!V70=0,"",Table!V70)</f>
        <v/>
      </c>
      <c r="W61" s="264" t="str">
        <f>IF(Table!W70=0,"",Table!W70)</f>
        <v/>
      </c>
      <c r="X61" s="265" t="str">
        <f>IF(Table!X70=0,"",Table!X70)</f>
        <v/>
      </c>
      <c r="Y61" s="260" t="str">
        <f>IF(Table!Y70=0,"",Table!Y70)</f>
        <v/>
      </c>
      <c r="Z61" s="265" t="str">
        <f>IF(Table!Z70=0,"",Table!Z70)</f>
        <v/>
      </c>
      <c r="AA61" s="268" t="str">
        <f>IF(Table!AA70=0,"",Table!AA70)</f>
        <v/>
      </c>
    </row>
    <row r="62" spans="1:27" ht="13.5" customHeight="1">
      <c r="A62" s="426"/>
      <c r="B62" s="90" t="str">
        <f>Table!B71</f>
        <v>สำนักงานเอกชน</v>
      </c>
      <c r="C62" s="199" t="str">
        <f>Table!C71</f>
        <v>9c</v>
      </c>
      <c r="D62" s="91"/>
      <c r="E62" s="266" t="str">
        <f>IF(Table!E71=0,"",Table!E71)</f>
        <v/>
      </c>
      <c r="F62" s="265" t="str">
        <f>IF(Table!F71=0,"",Table!F71)</f>
        <v/>
      </c>
      <c r="G62" s="265" t="str">
        <f>IF(Table!G71=0,"",Table!G71)</f>
        <v/>
      </c>
      <c r="H62" s="260" t="str">
        <f>IF(Table!H71=0,"",Table!H71)</f>
        <v/>
      </c>
      <c r="I62" s="264" t="str">
        <f>IF(Table!I71=0,"",Table!I71)</f>
        <v/>
      </c>
      <c r="J62" s="260" t="str">
        <f>IF(Table!J71=0,"",Table!J71)</f>
        <v/>
      </c>
      <c r="K62" s="264" t="str">
        <f>IF(Table!K71=0,"",Table!K71)</f>
        <v/>
      </c>
      <c r="L62" s="268" t="str">
        <f>IF(Table!L71=0,"",Table!L71)</f>
        <v/>
      </c>
      <c r="M62" s="264" t="str">
        <f>IF(Table!M71=0,"",Table!M71)</f>
        <v/>
      </c>
      <c r="N62" s="265" t="str">
        <f>IF(Table!N71=0,"",Table!N71)</f>
        <v/>
      </c>
      <c r="O62" s="265" t="str">
        <f>IF(Table!O71=0,"",Table!O71)</f>
        <v/>
      </c>
      <c r="P62" s="260" t="str">
        <f>IF(Table!P71=0,"",Table!P71)</f>
        <v/>
      </c>
      <c r="Q62" s="260" t="str">
        <f>IF(Table!Q71=0,"",Table!Q71)</f>
        <v/>
      </c>
      <c r="R62" s="214" t="str">
        <f>IF(Table!R71=0,"",Table!R71)</f>
        <v>&lt;=10,000</v>
      </c>
      <c r="S62" s="266" t="str">
        <f>IF(Table!S71=0,"",Table!S71)</f>
        <v/>
      </c>
      <c r="T62" s="266" t="str">
        <f>IF(Table!T71=0,"",Table!T71)</f>
        <v/>
      </c>
      <c r="U62" s="266" t="str">
        <f>IF(Table!U71=0,"",Table!U71)</f>
        <v/>
      </c>
      <c r="V62" s="215" t="str">
        <f>IF(Table!V71=0,"",Table!V71)</f>
        <v>&lt;=2,000</v>
      </c>
      <c r="W62" s="264" t="str">
        <f>IF(Table!W71=0,"",Table!W71)</f>
        <v/>
      </c>
      <c r="X62" s="265" t="str">
        <f>IF(Table!X71=0,"",Table!X71)</f>
        <v/>
      </c>
      <c r="Y62" s="260" t="str">
        <f>IF(Table!Y71=0,"",Table!Y71)</f>
        <v/>
      </c>
      <c r="Z62" s="265" t="str">
        <f>IF(Table!Z71=0,"",Table!Z71)</f>
        <v/>
      </c>
      <c r="AA62" s="268" t="str">
        <f>IF(Table!AA71=0,"",Table!AA71)</f>
        <v/>
      </c>
    </row>
    <row r="63" spans="1:27" ht="13.5" customHeight="1">
      <c r="A63" s="426"/>
      <c r="B63" s="90" t="str">
        <f>Table!B72</f>
        <v>สำนักงานเอกชน</v>
      </c>
      <c r="C63" s="199" t="str">
        <f>Table!C72</f>
        <v>1b+2</v>
      </c>
      <c r="D63" s="91"/>
      <c r="E63" s="266" t="str">
        <f>IF(Table!E72=0,"",Table!E72)</f>
        <v/>
      </c>
      <c r="F63" s="265" t="str">
        <f>IF(Table!F72=0,"",Table!F72)</f>
        <v/>
      </c>
      <c r="G63" s="265" t="str">
        <f>IF(Table!G72=0,"",Table!G72)</f>
        <v/>
      </c>
      <c r="H63" s="260" t="str">
        <f>IF(Table!H72=0,"",Table!H72)</f>
        <v/>
      </c>
      <c r="I63" s="264" t="str">
        <f>IF(Table!I72=0,"",Table!I72)</f>
        <v/>
      </c>
      <c r="J63" s="260" t="str">
        <f>IF(Table!J72=0,"",Table!J72)</f>
        <v/>
      </c>
      <c r="K63" s="264" t="str">
        <f>IF(Table!K72=0,"",Table!K72)</f>
        <v/>
      </c>
      <c r="L63" s="268" t="str">
        <f>IF(Table!L72=0,"",Table!L72)</f>
        <v/>
      </c>
      <c r="M63" s="264" t="str">
        <f>IF(Table!M72=0,"",Table!M72)</f>
        <v/>
      </c>
      <c r="N63" s="265" t="str">
        <f>IF(Table!N72=0,"",Table!N72)</f>
        <v/>
      </c>
      <c r="O63" s="265" t="str">
        <f>IF(Table!O72=0,"",Table!O72)</f>
        <v/>
      </c>
      <c r="P63" s="260" t="str">
        <f>IF(Table!P72=0,"",Table!P72)</f>
        <v/>
      </c>
      <c r="Q63" s="260" t="str">
        <f>IF(Table!Q72=0,"",Table!Q72)</f>
        <v/>
      </c>
      <c r="R63" s="264" t="str">
        <f>IF(Table!R72=0,"",Table!R72)</f>
        <v/>
      </c>
      <c r="S63" s="266" t="str">
        <f>IF(Table!S72=0,"",Table!S72)</f>
        <v/>
      </c>
      <c r="T63" s="266" t="str">
        <f>IF(Table!T72=0,"",Table!T72)</f>
        <v/>
      </c>
      <c r="U63" s="266" t="str">
        <f>IF(Table!U72=0,"",Table!U72)</f>
        <v/>
      </c>
      <c r="V63" s="268" t="str">
        <f>IF(Table!V72=0,"",Table!V72)</f>
        <v/>
      </c>
      <c r="W63" s="264" t="str">
        <f>IF(Table!W72=0,"",Table!W72)</f>
        <v/>
      </c>
      <c r="X63" s="265" t="str">
        <f>IF(Table!X72=0,"",Table!X72)</f>
        <v/>
      </c>
      <c r="Y63" s="212" t="str">
        <f>IF(Table!Y72=0,"",Table!Y72)</f>
        <v>&lt;=2,000</v>
      </c>
      <c r="Z63" s="265" t="str">
        <f>IF(Table!Z72=0,"",Table!Z72)</f>
        <v/>
      </c>
      <c r="AA63" s="268" t="str">
        <f>IF(Table!AA72=0,"",Table!AA72)</f>
        <v/>
      </c>
    </row>
    <row r="64" spans="1:27" ht="13.5" customHeight="1" thickBot="1">
      <c r="A64" s="426"/>
      <c r="B64" s="90" t="str">
        <f>Table!B73</f>
        <v>สำนักงานเอกชน</v>
      </c>
      <c r="C64" s="232" t="str">
        <f>Table!C73</f>
        <v>1e+2</v>
      </c>
      <c r="D64" s="91"/>
      <c r="E64" s="278" t="str">
        <f>IF(Table!E73=0,"",Table!E73)</f>
        <v/>
      </c>
      <c r="F64" s="277" t="str">
        <f>IF(Table!F73=0,"",Table!F73)</f>
        <v/>
      </c>
      <c r="G64" s="277" t="str">
        <f>IF(Table!G73=0,"",Table!G73)</f>
        <v/>
      </c>
      <c r="H64" s="275" t="str">
        <f>IF(Table!H73=0,"",Table!H73)</f>
        <v/>
      </c>
      <c r="I64" s="271" t="str">
        <f>IF(Table!I73=0,"",Table!I73)</f>
        <v/>
      </c>
      <c r="J64" s="275" t="str">
        <f>IF(Table!J73=0,"",Table!J73)</f>
        <v/>
      </c>
      <c r="K64" s="271" t="str">
        <f>IF(Table!K73=0,"",Table!K73)</f>
        <v/>
      </c>
      <c r="L64" s="273" t="str">
        <f>IF(Table!L73=0,"",Table!L73)</f>
        <v/>
      </c>
      <c r="M64" s="271" t="str">
        <f>IF(Table!M73=0,"",Table!M73)</f>
        <v/>
      </c>
      <c r="N64" s="277" t="str">
        <f>IF(Table!N73=0,"",Table!N73)</f>
        <v/>
      </c>
      <c r="O64" s="277" t="str">
        <f>IF(Table!O73=0,"",Table!O73)</f>
        <v/>
      </c>
      <c r="P64" s="275" t="str">
        <f>IF(Table!P73=0,"",Table!P73)</f>
        <v/>
      </c>
      <c r="Q64" s="275" t="str">
        <f>IF(Table!Q73=0,"",Table!Q73)</f>
        <v/>
      </c>
      <c r="R64" s="271" t="str">
        <f>IF(Table!R73=0,"",Table!R73)</f>
        <v/>
      </c>
      <c r="S64" s="278" t="str">
        <f>IF(Table!S73=0,"",Table!S73)</f>
        <v/>
      </c>
      <c r="T64" s="278" t="str">
        <f>IF(Table!T73=0,"",Table!T73)</f>
        <v/>
      </c>
      <c r="U64" s="278" t="str">
        <f>IF(Table!U73=0,"",Table!U73)</f>
        <v/>
      </c>
      <c r="V64" s="273" t="str">
        <f>IF(Table!V73=0,"",Table!V73)</f>
        <v/>
      </c>
      <c r="W64" s="271" t="str">
        <f>IF(Table!W73=0,"",Table!W73)</f>
        <v/>
      </c>
      <c r="X64" s="367" t="str">
        <f>IF(Table!X73=0,"",Table!X73)</f>
        <v>&lt;=4,000</v>
      </c>
      <c r="Y64" s="277" t="str">
        <f>IF(Table!Y73=0,"",Table!Y73)</f>
        <v/>
      </c>
      <c r="Z64" s="277" t="str">
        <f>IF(Table!Z73=0,"",Table!Z73)</f>
        <v/>
      </c>
      <c r="AA64" s="273" t="str">
        <f>IF(Table!AA73=0,"",Table!AA73)</f>
        <v/>
      </c>
    </row>
    <row r="65" spans="1:30" ht="13.5" customHeight="1" thickTop="1">
      <c r="A65" s="366"/>
      <c r="B65" s="450" t="str">
        <f>Table!B115</f>
        <v>F.A.R. ไม่เกิน ( : 1)</v>
      </c>
      <c r="C65" s="450">
        <f>Table!C115</f>
        <v>0</v>
      </c>
      <c r="D65" s="451">
        <f>Table!D115</f>
        <v>0</v>
      </c>
      <c r="E65" s="368">
        <f>IF(Table!E115=0,"",Table!E115)</f>
        <v>1</v>
      </c>
      <c r="F65" s="369">
        <f>IF(Table!F115=0,"",Table!F115)</f>
        <v>1.5</v>
      </c>
      <c r="G65" s="369">
        <f>IF(Table!G115=0,"",Table!G115)</f>
        <v>2.5</v>
      </c>
      <c r="H65" s="370">
        <f>IF(Table!H115=0,"",Table!H115)</f>
        <v>3</v>
      </c>
      <c r="I65" s="368">
        <f>IF(Table!I115=0,"",Table!I115)</f>
        <v>4</v>
      </c>
      <c r="J65" s="371">
        <f>IF(Table!J115=0,"",Table!J115)</f>
        <v>5</v>
      </c>
      <c r="K65" s="372">
        <f>IF(Table!K115=0,"",Table!K115)</f>
        <v>5</v>
      </c>
      <c r="L65" s="373">
        <f>IF(Table!L115=0,"",Table!L115)</f>
        <v>6</v>
      </c>
      <c r="M65" s="372">
        <f>IF(Table!M115=0,"",Table!M115)</f>
        <v>5</v>
      </c>
      <c r="N65" s="374">
        <f>IF(Table!N115=0,"",Table!N115)</f>
        <v>6</v>
      </c>
      <c r="O65" s="375">
        <f>IF(Table!O115=0,"",Table!O115)</f>
        <v>7</v>
      </c>
      <c r="P65" s="371">
        <f>IF(Table!P115=0,"",Table!P115)</f>
        <v>8</v>
      </c>
      <c r="Q65" s="371">
        <f>IF(Table!Q115=0,"",Table!Q115)</f>
        <v>9</v>
      </c>
      <c r="R65" s="372">
        <f>IF(Table!R115=0,"",Table!R115)</f>
        <v>2</v>
      </c>
      <c r="S65" s="374">
        <f>IF(Table!S115=0,"",Table!S115)</f>
        <v>1.5</v>
      </c>
      <c r="T65" s="374">
        <f>IF(Table!T115=0,"",Table!T115)</f>
        <v>1</v>
      </c>
      <c r="U65" s="375">
        <f>IF(Table!U115=0,"",Table!U115)</f>
        <v>1</v>
      </c>
      <c r="V65" s="373">
        <f>IF(Table!V115=0,"",Table!V115)</f>
        <v>2</v>
      </c>
      <c r="W65" s="372" t="str">
        <f>IF(Table!W115=0,"",Table!W115)</f>
        <v>0.5*</v>
      </c>
      <c r="X65" s="375" t="str">
        <f>IF(Table!X115=0,"",Table!X115)</f>
        <v>0.5*</v>
      </c>
      <c r="Y65" s="375" t="str">
        <f>IF(Table!Y115=0,"",Table!Y115)</f>
        <v>0.75*</v>
      </c>
      <c r="Z65" s="371">
        <f>IF(Table!Z115=0,"",Table!Z115)</f>
        <v>1</v>
      </c>
      <c r="AA65" s="373" t="str">
        <f>IF(Table!AA115=0,"",Table!AA115)</f>
        <v>0.5*</v>
      </c>
    </row>
    <row r="66" spans="1:30" ht="13.5" customHeight="1">
      <c r="A66" s="81"/>
      <c r="B66" s="452" t="str">
        <f>Table!B116</f>
        <v>O.S.R. ไม่น้อยกว่า (ร้อยละของพื้นที่ใช้สอยรวมของอาคาร)</v>
      </c>
      <c r="C66" s="452">
        <f>Table!C116</f>
        <v>0</v>
      </c>
      <c r="D66" s="453">
        <f>Table!D116</f>
        <v>0</v>
      </c>
      <c r="E66" s="84">
        <f>IF(Table!E116=0,"",Table!E116)</f>
        <v>30</v>
      </c>
      <c r="F66" s="85">
        <f>IF(Table!F116=0,"",Table!F116)</f>
        <v>20</v>
      </c>
      <c r="G66" s="85">
        <f>IF(Table!G116=0,"",Table!G116)</f>
        <v>12</v>
      </c>
      <c r="H66" s="86">
        <f>IF(Table!H116=0,"",Table!H116)</f>
        <v>10</v>
      </c>
      <c r="I66" s="87">
        <f>IF(Table!I116=0,"",Table!I116)</f>
        <v>7.5</v>
      </c>
      <c r="J66" s="86">
        <f>IF(Table!J116=0,"",Table!J116)</f>
        <v>6.7</v>
      </c>
      <c r="K66" s="87">
        <f>IF(Table!K116=0,"",Table!K116)</f>
        <v>6</v>
      </c>
      <c r="L66" s="88">
        <f>IF(Table!L116=0,"",Table!L116)</f>
        <v>5</v>
      </c>
      <c r="M66" s="87">
        <f>IF(Table!M116=0,"",Table!M116)</f>
        <v>6</v>
      </c>
      <c r="N66" s="84">
        <f>IF(Table!N116=0,"",Table!N116)</f>
        <v>5</v>
      </c>
      <c r="O66" s="85">
        <f>IF(Table!O116=0,"",Table!O116)</f>
        <v>4.3</v>
      </c>
      <c r="P66" s="86">
        <f>IF(Table!P116=0,"",Table!P116)</f>
        <v>3.8</v>
      </c>
      <c r="Q66" s="86">
        <f>IF(Table!Q116=0,"",Table!Q116)</f>
        <v>3.5</v>
      </c>
      <c r="R66" s="87">
        <f>IF(Table!R116=0,"",Table!R116)</f>
        <v>20</v>
      </c>
      <c r="S66" s="84">
        <f>IF(Table!S116=0,"",Table!S116)</f>
        <v>40</v>
      </c>
      <c r="T66" s="84">
        <f>IF(Table!T116=0,"",Table!T116)</f>
        <v>40</v>
      </c>
      <c r="U66" s="84">
        <f>IF(Table!U116=0,"",Table!U116)</f>
        <v>40</v>
      </c>
      <c r="V66" s="88">
        <f>IF(Table!V116=0,"",Table!V116)</f>
        <v>20</v>
      </c>
      <c r="W66" s="87" t="str">
        <f>IF(Table!W116=0,"",Table!W116)</f>
        <v>150*</v>
      </c>
      <c r="X66" s="84" t="str">
        <f>IF(Table!X116=0,"",Table!X116)</f>
        <v>100*</v>
      </c>
      <c r="Y66" s="84" t="str">
        <f>IF(Table!Y116=0,"",Table!Y116)</f>
        <v>67*</v>
      </c>
      <c r="Z66" s="84">
        <f>IF(Table!Z116=0,"",Table!Z116)</f>
        <v>50</v>
      </c>
      <c r="AA66" s="88" t="str">
        <f>IF(Table!AA116=0,"",Table!AA116)</f>
        <v>150*</v>
      </c>
      <c r="AB66"/>
      <c r="AC66"/>
      <c r="AD66"/>
    </row>
    <row r="67" spans="1:30" ht="13.5" customHeight="1">
      <c r="A67" s="81"/>
      <c r="B67" s="82" t="str">
        <f>Table!B117</f>
        <v xml:space="preserve"> - กรณี</v>
      </c>
      <c r="C67" s="77" t="str">
        <f>Table!C117</f>
        <v>1m,1k,9a,9c,9d</v>
      </c>
      <c r="D67" s="231"/>
      <c r="E67" s="292" t="str">
        <f>IF(Table!E117=0,"",Table!E117)</f>
        <v/>
      </c>
      <c r="F67" s="85" t="str">
        <f>IF(Table!F117=0,"",Table!F117)</f>
        <v>26(9a,9d)</v>
      </c>
      <c r="G67" s="85" t="str">
        <f>IF(Table!G117=0,"",Table!G117)</f>
        <v>15.5(9a)</v>
      </c>
      <c r="H67" s="86" t="str">
        <f>IF(Table!H117=0,"",Table!H117)</f>
        <v>13(1k,9a,9d)</v>
      </c>
      <c r="I67" s="87" t="str">
        <f>IF(Table!I117=0,"",Table!I117)</f>
        <v>9.5(9a,9d)</v>
      </c>
      <c r="J67" s="86" t="str">
        <f>IF(Table!J117=0,"",Table!J117)</f>
        <v>8.5(1k,9a,9d)</v>
      </c>
      <c r="K67" s="87" t="str">
        <f>IF(Table!K117=0,"",Table!K117)</f>
        <v>7.5(9a)</v>
      </c>
      <c r="L67" s="88" t="str">
        <f>IF(Table!L117=0,"",Table!L117)</f>
        <v>6.5(1m,1k,9a)</v>
      </c>
      <c r="M67" s="294" t="str">
        <f>IF(Table!M117=0,"",Table!M117)</f>
        <v/>
      </c>
      <c r="N67" s="292" t="str">
        <f>IF(Table!N117=0,"",Table!N117)</f>
        <v/>
      </c>
      <c r="O67" s="85" t="str">
        <f>IF(Table!O117=0,"",Table!O117)</f>
        <v>5.3(1m,9a)</v>
      </c>
      <c r="P67" s="86" t="str">
        <f>IF(Table!P117=0,"",Table!P117)</f>
        <v>4.2(1k,9a)</v>
      </c>
      <c r="Q67" s="86" t="str">
        <f>IF(Table!Q117=0,"",Table!Q117)</f>
        <v>4.5(1m,1k,9a)</v>
      </c>
      <c r="R67" s="87" t="str">
        <f>IF(Table!R117=0,"",Table!R117)</f>
        <v>25(1k,9c)</v>
      </c>
      <c r="S67" s="292" t="str">
        <f>IF(Table!S117=0,"",Table!S117)</f>
        <v/>
      </c>
      <c r="T67" s="292" t="str">
        <f>IF(Table!T117=0,"",Table!T117)</f>
        <v/>
      </c>
      <c r="U67" s="292" t="str">
        <f>IF(Table!U117=0,"",Table!U117)</f>
        <v/>
      </c>
      <c r="V67" s="88" t="str">
        <f>IF(Table!V117=0,"",Table!V117)</f>
        <v>25(1k,9c)</v>
      </c>
      <c r="W67" s="294" t="str">
        <f>IF(Table!W117=0,"",Table!W117)</f>
        <v/>
      </c>
      <c r="X67" s="292" t="str">
        <f>IF(Table!X117=0,"",Table!X117)</f>
        <v/>
      </c>
      <c r="Y67" s="292" t="str">
        <f>IF(Table!Y117=0,"",Table!Y117)</f>
        <v/>
      </c>
      <c r="Z67" s="292" t="str">
        <f>IF(Table!Z117=0,"",Table!Z117)</f>
        <v/>
      </c>
      <c r="AA67" s="296" t="str">
        <f>IF(Table!AA117=0,"",Table!AA117)</f>
        <v/>
      </c>
      <c r="AB67"/>
      <c r="AC67"/>
      <c r="AD67"/>
    </row>
    <row r="68" spans="1:30" ht="13.5" customHeight="1">
      <c r="A68" s="81"/>
      <c r="B68" s="452" t="str">
        <f>Table!B118</f>
        <v>B.A.F. ไม่น้อยกว่า (ร้อยละของพื้นที่ว่าง)</v>
      </c>
      <c r="C68" s="452">
        <f>Table!C118</f>
        <v>0</v>
      </c>
      <c r="D68" s="453">
        <f>Table!D118</f>
        <v>0</v>
      </c>
      <c r="E68" s="84">
        <f>IF(Table!E118=0,"",Table!E118)</f>
        <v>30</v>
      </c>
      <c r="F68" s="85">
        <f>IF(Table!F118=0,"",Table!F118)</f>
        <v>30</v>
      </c>
      <c r="G68" s="85">
        <f>IF(Table!G118=0,"",Table!G118)</f>
        <v>30</v>
      </c>
      <c r="H68" s="86">
        <f>IF(Table!H118=0,"",Table!H118)</f>
        <v>30</v>
      </c>
      <c r="I68" s="87">
        <f>IF(Table!I118=0,"",Table!I118)</f>
        <v>30</v>
      </c>
      <c r="J68" s="86">
        <f>IF(Table!J118=0,"",Table!J118)</f>
        <v>30</v>
      </c>
      <c r="K68" s="87">
        <f>IF(Table!K118=0,"",Table!K118)</f>
        <v>30</v>
      </c>
      <c r="L68" s="88">
        <f>IF(Table!L118=0,"",Table!L118)</f>
        <v>30</v>
      </c>
      <c r="M68" s="87">
        <f>IF(Table!M118=0,"",Table!M118)</f>
        <v>30</v>
      </c>
      <c r="N68" s="84">
        <f>IF(Table!N118=0,"",Table!N118)</f>
        <v>30</v>
      </c>
      <c r="O68" s="85">
        <f>IF(Table!O118=0,"",Table!O118)</f>
        <v>30</v>
      </c>
      <c r="P68" s="86">
        <f>IF(Table!P118=0,"",Table!P118)</f>
        <v>30</v>
      </c>
      <c r="Q68" s="86">
        <f>IF(Table!Q118=0,"",Table!Q118)</f>
        <v>30</v>
      </c>
      <c r="R68" s="87">
        <f>IF(Table!R118=0,"",Table!R118)</f>
        <v>30</v>
      </c>
      <c r="S68" s="84">
        <f>IF(Table!S118=0,"",Table!S118)</f>
        <v>30</v>
      </c>
      <c r="T68" s="84">
        <f>IF(Table!T118=0,"",Table!T118)</f>
        <v>30</v>
      </c>
      <c r="U68" s="84">
        <f>IF(Table!U118=0,"",Table!U118)</f>
        <v>30</v>
      </c>
      <c r="V68" s="88">
        <f>IF(Table!V118=0,"",Table!V118)</f>
        <v>30</v>
      </c>
      <c r="W68" s="87" t="str">
        <f>IF(Table!W118=0,"",Table!W118)</f>
        <v>60*</v>
      </c>
      <c r="X68" s="84" t="str">
        <f>IF(Table!X118=0,"",Table!X118)</f>
        <v>50*</v>
      </c>
      <c r="Y68" s="84" t="str">
        <f>IF(Table!Y118=0,"",Table!Y118)</f>
        <v>50*</v>
      </c>
      <c r="Z68" s="84">
        <f>IF(Table!Z118=0,"",Table!Z118)</f>
        <v>50</v>
      </c>
      <c r="AA68" s="88" t="str">
        <f>IF(Table!AA118=0,"",Table!AA118)</f>
        <v>60*</v>
      </c>
      <c r="AB68"/>
      <c r="AC68"/>
      <c r="AD68"/>
    </row>
    <row r="69" spans="1:30" ht="13.5" customHeight="1" thickBot="1">
      <c r="A69" s="111"/>
      <c r="B69" s="73" t="str">
        <f>Table!B119</f>
        <v xml:space="preserve"> - กรณี</v>
      </c>
      <c r="C69" s="233" t="str">
        <f>Table!C119</f>
        <v>1m,1k,9a,9c,9d</v>
      </c>
      <c r="D69" s="234"/>
      <c r="E69" s="293" t="str">
        <f>IF(Table!E119=0,"",Table!E119)</f>
        <v/>
      </c>
      <c r="F69" s="112" t="str">
        <f>IF(Table!F119=0,"",Table!F119)</f>
        <v>40(9a,9d)</v>
      </c>
      <c r="G69" s="113" t="str">
        <f>IF(Table!G119=0,"",Table!G119)</f>
        <v>50(9a)</v>
      </c>
      <c r="H69" s="114" t="str">
        <f>IF(Table!H119=0,"",Table!H119)</f>
        <v>50(1k,9a,9d)</v>
      </c>
      <c r="I69" s="33" t="str">
        <f>IF(Table!I119=0,"",Table!I119)</f>
        <v>50(9a,9d)</v>
      </c>
      <c r="J69" s="114" t="str">
        <f>IF(Table!J119=0,"",Table!J119)</f>
        <v>50(1k,9a,9d)</v>
      </c>
      <c r="K69" s="33" t="str">
        <f>IF(Table!K119=0,"",Table!K119)</f>
        <v>50(9a)</v>
      </c>
      <c r="L69" s="115" t="str">
        <f>IF(Table!L119=0,"",Table!L119)</f>
        <v>50(1m,1k,9a)</v>
      </c>
      <c r="M69" s="295" t="str">
        <f>IF(Table!M119=0,"",Table!M119)</f>
        <v/>
      </c>
      <c r="N69" s="293" t="str">
        <f>IF(Table!N119=0,"",Table!N119)</f>
        <v/>
      </c>
      <c r="O69" s="113" t="str">
        <f>IF(Table!O119=0,"",Table!O119)</f>
        <v>50(1m,9a)</v>
      </c>
      <c r="P69" s="114" t="str">
        <f>IF(Table!P119=0,"",Table!P119)</f>
        <v>50(1k,9a)</v>
      </c>
      <c r="Q69" s="114" t="str">
        <f>IF(Table!Q119=0,"",Table!Q119)</f>
        <v>50(1m,1k,9a)</v>
      </c>
      <c r="R69" s="33" t="str">
        <f>IF(Table!R119=0,"",Table!R119)</f>
        <v>50(1k,9c)</v>
      </c>
      <c r="S69" s="293" t="str">
        <f>IF(Table!S119=0,"",Table!S119)</f>
        <v/>
      </c>
      <c r="T69" s="293" t="str">
        <f>IF(Table!T119=0,"",Table!T119)</f>
        <v/>
      </c>
      <c r="U69" s="293" t="str">
        <f>IF(Table!U119=0,"",Table!U119)</f>
        <v/>
      </c>
      <c r="V69" s="114" t="str">
        <f>IF(Table!V119=0,"",Table!V119)</f>
        <v>50(1k,9c)</v>
      </c>
      <c r="W69" s="295" t="str">
        <f>IF(Table!W119=0,"",Table!W119)</f>
        <v/>
      </c>
      <c r="X69" s="293" t="str">
        <f>IF(Table!X119=0,"",Table!X119)</f>
        <v/>
      </c>
      <c r="Y69" s="293" t="str">
        <f>IF(Table!Y119=0,"",Table!Y119)</f>
        <v/>
      </c>
      <c r="Z69" s="293" t="str">
        <f>IF(Table!Z119=0,"",Table!Z119)</f>
        <v/>
      </c>
      <c r="AA69" s="297" t="str">
        <f>IF(Table!AA119=0,"",Table!AA119)</f>
        <v/>
      </c>
      <c r="AB69"/>
      <c r="AC69"/>
      <c r="AD69"/>
    </row>
    <row r="70" spans="1:30" ht="13.5" customHeight="1">
      <c r="A70" s="425" t="s">
        <v>42</v>
      </c>
      <c r="B70" s="431" t="str">
        <f>Table!B120</f>
        <v>ที่ว่างริมทางหลวง/ถนนที่กำหนด &gt;= (ม.)</v>
      </c>
      <c r="C70" s="432"/>
      <c r="D70" s="433"/>
      <c r="E70" s="64">
        <f>IF(Table!E120=0,"",Table!E120)</f>
        <v>6</v>
      </c>
      <c r="F70" s="64">
        <f>IF(Table!F120=0,"",Table!F120)</f>
        <v>6</v>
      </c>
      <c r="G70" s="64">
        <f>IF(Table!G120=0,"",Table!G120)</f>
        <v>6</v>
      </c>
      <c r="H70" s="71">
        <f>IF(Table!H120=0,"",Table!H120)</f>
        <v>6</v>
      </c>
      <c r="I70" s="80">
        <f>IF(Table!I120=0,"",Table!I120)</f>
        <v>6</v>
      </c>
      <c r="J70" s="71">
        <f>IF(Table!J120=0,"",Table!J120)</f>
        <v>6</v>
      </c>
      <c r="K70" s="80">
        <f>IF(Table!K120=0,"",Table!K120)</f>
        <v>6</v>
      </c>
      <c r="L70" s="175" t="str">
        <f>IF(Table!L120=0,"",Table!L120)</f>
        <v/>
      </c>
      <c r="M70" s="176" t="str">
        <f>IF(Table!M120=0,"",Table!M120)</f>
        <v/>
      </c>
      <c r="N70" s="177" t="str">
        <f>IF(Table!N120=0,"",Table!N120)</f>
        <v/>
      </c>
      <c r="O70" s="177" t="str">
        <f>IF(Table!O120=0,"",Table!O120)</f>
        <v/>
      </c>
      <c r="P70" s="175" t="str">
        <f>IF(Table!P120=0,"",Table!P120)</f>
        <v/>
      </c>
      <c r="Q70" s="175" t="str">
        <f>IF(Table!Q120=0,"",Table!Q120)</f>
        <v/>
      </c>
      <c r="R70" s="80">
        <f>IF(Table!R120=0,"",Table!R120)</f>
        <v>6</v>
      </c>
      <c r="S70" s="70">
        <f>IF(Table!S120=0,"",Table!S120)</f>
        <v>6</v>
      </c>
      <c r="T70" s="175" t="str">
        <f>IF(Table!T120=0,"",Table!T120)</f>
        <v/>
      </c>
      <c r="U70" s="70">
        <f>IF(Table!U120=0,"",Table!U120)</f>
        <v>6</v>
      </c>
      <c r="V70" s="71">
        <f>IF(Table!V120=0,"",Table!V120)</f>
        <v>6</v>
      </c>
      <c r="W70" s="176" t="str">
        <f>IF(Table!W120=0,"",Table!W120)</f>
        <v/>
      </c>
      <c r="X70" s="70">
        <f>IF(Table!X120=0,"",Table!X120)</f>
        <v>6</v>
      </c>
      <c r="Y70" s="70">
        <f>IF(Table!Y120=0,"",Table!Y120)</f>
        <v>6</v>
      </c>
      <c r="Z70" s="70">
        <f>IF(Table!Z120=0,"",Table!Z120)</f>
        <v>6</v>
      </c>
      <c r="AA70" s="178" t="str">
        <f>IF(Table!AA120=0,"",Table!AA120)</f>
        <v/>
      </c>
      <c r="AB70"/>
      <c r="AC70"/>
      <c r="AD70"/>
    </row>
    <row r="71" spans="1:30" ht="13.5" customHeight="1">
      <c r="A71" s="426"/>
      <c r="B71" s="436" t="str">
        <f>Table!B121</f>
        <v>ระยะถอยร่นซึ่งเป็นที่ว่าง ริมฝั่งคลองที่กำหนด &gt;= (ม.)</v>
      </c>
      <c r="C71" s="437"/>
      <c r="D71" s="438"/>
      <c r="E71" s="102">
        <f>IF(Table!E121=0,"",Table!E121)</f>
        <v>6</v>
      </c>
      <c r="F71" s="103">
        <f>IF(Table!F121=0,"",Table!F121)</f>
        <v>6</v>
      </c>
      <c r="G71" s="103">
        <f>IF(Table!G121=0,"",Table!G121)</f>
        <v>6</v>
      </c>
      <c r="H71" s="104">
        <f>IF(Table!H121=0,"",Table!H121)</f>
        <v>6</v>
      </c>
      <c r="I71" s="87">
        <f>IF(Table!I121=0,"",Table!I121)</f>
        <v>6</v>
      </c>
      <c r="J71" s="104">
        <f>IF(Table!J121=0,"",Table!J121)</f>
        <v>6</v>
      </c>
      <c r="K71" s="105">
        <f>IF(Table!K121=0,"",Table!K121)</f>
        <v>6</v>
      </c>
      <c r="L71" s="106">
        <f>IF(Table!L121=0,"",Table!L121)</f>
        <v>6</v>
      </c>
      <c r="M71" s="105">
        <f>IF(Table!M121=0,"",Table!M121)</f>
        <v>6</v>
      </c>
      <c r="N71" s="85">
        <f>IF(Table!N121=0,"",Table!N121)</f>
        <v>6</v>
      </c>
      <c r="O71" s="85">
        <f>IF(Table!O121=0,"",Table!O121)</f>
        <v>6</v>
      </c>
      <c r="P71" s="86">
        <f>IF(Table!P121=0,"",Table!P121)</f>
        <v>6</v>
      </c>
      <c r="Q71" s="86">
        <f>IF(Table!Q121=0,"",Table!Q121)</f>
        <v>6</v>
      </c>
      <c r="R71" s="87">
        <f>IF(Table!R121=0,"",Table!R121)</f>
        <v>6</v>
      </c>
      <c r="S71" s="103">
        <f>IF(Table!S121=0,"",Table!S121)</f>
        <v>6</v>
      </c>
      <c r="T71" s="103">
        <f>IF(Table!T121=0,"",Table!T121)</f>
        <v>6</v>
      </c>
      <c r="U71" s="103">
        <f>IF(Table!U121=0,"",Table!U121)</f>
        <v>6</v>
      </c>
      <c r="V71" s="103">
        <f>IF(Table!V121=0,"",Table!V121)</f>
        <v>6</v>
      </c>
      <c r="W71" s="87">
        <f>IF(Table!W121=0,"",Table!W121)</f>
        <v>6</v>
      </c>
      <c r="X71" s="103">
        <f>IF(Table!X121=0,"",Table!X121)</f>
        <v>6</v>
      </c>
      <c r="Y71" s="104">
        <f>IF(Table!Y121=0,"",Table!Y121)</f>
        <v>6</v>
      </c>
      <c r="Z71" s="104">
        <f>IF(Table!Z121=0,"",Table!Z121)</f>
        <v>6</v>
      </c>
      <c r="AA71" s="106">
        <f>IF(Table!AA121=0,"",Table!AA121)</f>
        <v>6</v>
      </c>
      <c r="AB71"/>
      <c r="AC71"/>
      <c r="AD71"/>
    </row>
    <row r="72" spans="1:30" ht="13.5" customHeight="1" thickBot="1">
      <c r="A72" s="427"/>
      <c r="B72" s="422" t="str">
        <f>Table!B122</f>
        <v>ระยะถอยร่นซึ่งเป็นที่ว่าง ริมฝั่งทะเล/แม่น้ำเจ้าพระยา &gt;= (ม.)</v>
      </c>
      <c r="C72" s="423"/>
      <c r="D72" s="424"/>
      <c r="E72" s="255">
        <f>IF(Table!E122=0,"",Table!E122)</f>
        <v>15</v>
      </c>
      <c r="F72" s="256">
        <f>IF(Table!F122=0,"",Table!F122)</f>
        <v>15</v>
      </c>
      <c r="G72" s="256">
        <f>IF(Table!G122=0,"",Table!G122)</f>
        <v>15</v>
      </c>
      <c r="H72" s="257">
        <f>IF(Table!H122=0,"",Table!H122)</f>
        <v>15</v>
      </c>
      <c r="I72" s="255">
        <f>IF(Table!I122=0,"",Table!I122)</f>
        <v>15</v>
      </c>
      <c r="J72" s="257">
        <f>IF(Table!J122=0,"",Table!J122)</f>
        <v>15</v>
      </c>
      <c r="K72" s="255">
        <f>IF(Table!K122=0,"",Table!K122)</f>
        <v>15</v>
      </c>
      <c r="L72" s="258">
        <f>IF(Table!L122=0,"",Table!L122)</f>
        <v>15</v>
      </c>
      <c r="M72" s="255">
        <f>IF(Table!M122=0,"",Table!M122)</f>
        <v>15</v>
      </c>
      <c r="N72" s="259">
        <f>IF(Table!N122=0,"",Table!N122)</f>
        <v>15</v>
      </c>
      <c r="O72" s="256">
        <f>IF(Table!O122=0,"",Table!O122)</f>
        <v>15</v>
      </c>
      <c r="P72" s="257">
        <f>IF(Table!P122=0,"",Table!P122)</f>
        <v>15</v>
      </c>
      <c r="Q72" s="257">
        <f>IF(Table!Q122=0,"",Table!Q122)</f>
        <v>15</v>
      </c>
      <c r="R72" s="255">
        <f>IF(Table!R122=0,"",Table!R122)</f>
        <v>15</v>
      </c>
      <c r="S72" s="259">
        <f>IF(Table!S122=0,"",Table!S122)</f>
        <v>15</v>
      </c>
      <c r="T72" s="259">
        <f>IF(Table!T122=0,"",Table!T122)</f>
        <v>15</v>
      </c>
      <c r="U72" s="259">
        <f>IF(Table!U122=0,"",Table!U122)</f>
        <v>15</v>
      </c>
      <c r="V72" s="259">
        <f>IF(Table!V122=0,"",Table!V122)</f>
        <v>15</v>
      </c>
      <c r="W72" s="255">
        <f>IF(Table!W122=0,"",Table!W122)</f>
        <v>15</v>
      </c>
      <c r="X72" s="256">
        <f>IF(Table!X122=0,"",Table!X122)</f>
        <v>15</v>
      </c>
      <c r="Y72" s="257">
        <f>IF(Table!Y122=0,"",Table!Y122)</f>
        <v>15</v>
      </c>
      <c r="Z72" s="257">
        <f>IF(Table!Z122=0,"",Table!Z122)</f>
        <v>15</v>
      </c>
      <c r="AA72" s="258">
        <f>IF(Table!AA122=0,"",Table!AA122)</f>
        <v>15</v>
      </c>
      <c r="AB72"/>
      <c r="AC72"/>
      <c r="AD72"/>
    </row>
    <row r="73" spans="1:30" hidden="1">
      <c r="E73" s="250"/>
      <c r="F73" s="250"/>
      <c r="G73" s="250"/>
      <c r="H73" s="250"/>
      <c r="I73" s="250"/>
      <c r="J73" s="250"/>
      <c r="K73" s="250"/>
      <c r="L73" s="250"/>
      <c r="M73" s="250"/>
      <c r="N73" s="250"/>
      <c r="O73" s="250"/>
      <c r="P73" s="250"/>
      <c r="Q73" s="250"/>
      <c r="R73" s="250"/>
      <c r="S73" s="250"/>
      <c r="T73" s="251"/>
      <c r="U73" s="250"/>
      <c r="V73" s="250"/>
      <c r="W73" s="250"/>
      <c r="X73" s="250"/>
      <c r="Y73" s="250"/>
      <c r="Z73" s="250"/>
      <c r="AA73" s="250"/>
    </row>
    <row r="74" spans="1:30" ht="15.75" hidden="1" thickBot="1">
      <c r="A74" s="12"/>
      <c r="B74" s="12"/>
      <c r="C74" s="12"/>
      <c r="D74" s="13"/>
      <c r="E74" s="29" t="str">
        <f t="shared" ref="E74:AA74" si="0">E6</f>
        <v>ย.1</v>
      </c>
      <c r="F74" s="23" t="str">
        <f t="shared" si="0"/>
        <v>ย.2</v>
      </c>
      <c r="G74" s="23" t="str">
        <f t="shared" si="0"/>
        <v>ย.3</v>
      </c>
      <c r="H74" s="24" t="str">
        <f t="shared" si="0"/>
        <v>ย.4</v>
      </c>
      <c r="I74" s="22" t="str">
        <f t="shared" si="0"/>
        <v>ย.5</v>
      </c>
      <c r="J74" s="24" t="str">
        <f t="shared" si="0"/>
        <v>ย.6</v>
      </c>
      <c r="K74" s="22" t="str">
        <f t="shared" si="0"/>
        <v>ย.7</v>
      </c>
      <c r="L74" s="25" t="str">
        <f t="shared" si="0"/>
        <v>ย.8</v>
      </c>
      <c r="M74" s="22" t="str">
        <f t="shared" si="0"/>
        <v>พ.1</v>
      </c>
      <c r="N74" s="23" t="str">
        <f t="shared" si="0"/>
        <v>พ.2</v>
      </c>
      <c r="O74" s="23" t="str">
        <f t="shared" si="0"/>
        <v>พ.3</v>
      </c>
      <c r="P74" s="23" t="str">
        <f t="shared" si="0"/>
        <v>พ.4</v>
      </c>
      <c r="Q74" s="25" t="str">
        <f t="shared" si="0"/>
        <v>พ.5</v>
      </c>
      <c r="R74" s="22" t="str">
        <f t="shared" si="0"/>
        <v>อ.1</v>
      </c>
      <c r="S74" s="23" t="str">
        <f t="shared" si="0"/>
        <v>อ.2</v>
      </c>
      <c r="T74" s="23" t="str">
        <f t="shared" si="0"/>
        <v>อ.3</v>
      </c>
      <c r="U74" s="26" t="str">
        <f t="shared" si="0"/>
        <v>อ.4</v>
      </c>
      <c r="V74" s="27" t="str">
        <f t="shared" si="0"/>
        <v>อ.5</v>
      </c>
      <c r="W74" s="22" t="str">
        <f t="shared" si="0"/>
        <v>ก.1</v>
      </c>
      <c r="X74" s="23" t="str">
        <f t="shared" si="0"/>
        <v>ก.2</v>
      </c>
      <c r="Y74" s="23" t="str">
        <f t="shared" si="0"/>
        <v>ก.3</v>
      </c>
      <c r="Z74" s="23" t="str">
        <f t="shared" si="0"/>
        <v>ก.4</v>
      </c>
      <c r="AA74" s="27" t="str">
        <f t="shared" si="0"/>
        <v>อก.</v>
      </c>
      <c r="AB74"/>
      <c r="AC74"/>
      <c r="AD74"/>
    </row>
    <row r="75" spans="1:30" ht="5.0999999999999996" customHeight="1">
      <c r="A75" s="409" t="str">
        <f>IF(Table!A125=0,"",Table!A125)</f>
        <v>การใช้ประโยชน์ที่ดิน :</v>
      </c>
      <c r="B75" s="410"/>
      <c r="C75" s="11"/>
      <c r="D75" s="11"/>
      <c r="E75" s="456" t="str">
        <f>IF(Table!E125=0,"",Table!E125)</f>
        <v xml:space="preserve">ให้ใช้ตามเงื่อนไข : </v>
      </c>
      <c r="F75" s="456"/>
      <c r="Z75" s="189"/>
      <c r="AA75"/>
    </row>
    <row r="76" spans="1:30" ht="13.5" customHeight="1">
      <c r="A76" s="410"/>
      <c r="B76" s="410"/>
      <c r="E76" s="456"/>
      <c r="F76" s="456"/>
      <c r="O76" s="184" t="str">
        <f>IF(Table!O128=0,"",Table!O128)</f>
        <v>ที่ดินประเภท / การใช้ที่ดินประเภท</v>
      </c>
      <c r="P76" s="185"/>
      <c r="Q76" s="179"/>
      <c r="R76" s="179"/>
      <c r="S76" s="179"/>
      <c r="T76" s="179"/>
      <c r="U76" s="179"/>
      <c r="V76" s="179"/>
      <c r="W76" s="186" t="str">
        <f>IF(Table!V128=0,"",Table!V128)</f>
        <v>ที่ตั้งอยู่ในที่ดินบริเวณ</v>
      </c>
      <c r="X76" s="187"/>
      <c r="Y76" s="187"/>
      <c r="Z76" s="187"/>
      <c r="AA76" s="187"/>
    </row>
    <row r="77" spans="1:30" ht="13.5" customHeight="1">
      <c r="E77" s="14" t="str">
        <f>IF(Table!E128=0,"",Table!E128)</f>
        <v>1a</v>
      </c>
      <c r="F77" s="19" t="str">
        <f>IF(Table!F128=0,"",Table!F128)</f>
        <v>= ตั้งอยู่ริมถนนสาธารณะที่มีขนาดเขตทาง &gt;= 8 เมตร</v>
      </c>
      <c r="M77" s="15"/>
      <c r="O77" s="343" t="str">
        <f>IF(Table!O131=0,"",Table!O131)</f>
        <v>ก.2</v>
      </c>
      <c r="P77" s="345" t="str">
        <f>IF(Table!P131=0,"",Table!P131)</f>
        <v>การอยู่อาศัย &gt;1,000, &lt;=2,000 ตร.ม.</v>
      </c>
      <c r="Q77" s="181"/>
      <c r="R77" s="181"/>
      <c r="S77" s="181"/>
      <c r="T77" s="181"/>
      <c r="U77" s="181"/>
      <c r="V77" s="181"/>
      <c r="W77" s="364" t="str">
        <f>IF(Table!V131=0,"",Table!V131)</f>
        <v>ก.2 - 2 หรือ ก.2 - 3</v>
      </c>
      <c r="X77" s="181"/>
      <c r="Y77" s="181"/>
      <c r="Z77" s="181"/>
      <c r="AA77" s="181"/>
    </row>
    <row r="78" spans="1:30" ht="13.5" customHeight="1">
      <c r="A78" s="21" t="str">
        <f>IF(Table!A128=0,"",Table!A128)</f>
        <v/>
      </c>
      <c r="B78" s="17" t="str">
        <f>IF(Table!B128=0,"",Table!B128)</f>
        <v>= อนุญาต (ไม่ห้าม)</v>
      </c>
      <c r="C78" s="21" t="str">
        <f>IF(Table!C128=0,"",Table!C128)</f>
        <v>X</v>
      </c>
      <c r="D78" s="19" t="str">
        <f>IF(Table!D128=0,"",Table!D128)</f>
        <v>= ไม่อนุญาต (ห้าม)</v>
      </c>
      <c r="E78" s="14" t="str">
        <f>IF(Table!E129=0,"",Table!E129)</f>
        <v>1b</v>
      </c>
      <c r="F78" s="19" t="str">
        <f>IF(Table!F129=0,"",Table!F129)</f>
        <v>= ตั้งอยู่ริมถนนสาธารณะที่มีขนาดเขตทาง &gt;= 10 เมตร</v>
      </c>
      <c r="M78" s="15"/>
      <c r="O78" s="182"/>
      <c r="P78" s="15" t="str">
        <f>IF(Table!P132=0,"",Table!P132)</f>
        <v>โรงแรม การประกอบพาณิชยกรรม สำนักงานเอกชน &gt;2,000, &lt;=4,000 ตร.ม.</v>
      </c>
      <c r="Q78" s="182"/>
      <c r="R78" s="182"/>
      <c r="S78" s="182"/>
      <c r="T78" s="182"/>
      <c r="U78" s="182"/>
      <c r="V78" s="182"/>
      <c r="W78" s="15"/>
      <c r="X78" s="182"/>
      <c r="Y78" s="182"/>
      <c r="Z78" s="182"/>
      <c r="AA78" s="182"/>
    </row>
    <row r="79" spans="1:30" ht="13.5" customHeight="1">
      <c r="B79" s="11"/>
      <c r="E79" s="14" t="str">
        <f>IF(Table!E131=0,"",Table!E131)</f>
        <v>1d</v>
      </c>
      <c r="F79" s="19" t="str">
        <f>IF(Table!F131=0,"",Table!F131)</f>
        <v>= ตั้งอยู่ริมถนนสาธารณะที่มีขนาดเขตทาง &gt;= 16 เมตร</v>
      </c>
      <c r="M79" s="15"/>
      <c r="O79" s="344" t="str">
        <f>IF(Table!O136=0,"",Table!O136)</f>
        <v>ก.3</v>
      </c>
      <c r="P79" s="345" t="str">
        <f>IF(Table!P136=0,"",Table!P136&amp;" "&amp;Table!P138)</f>
        <v>โรงแรม การอยู่อาศัย &gt;500, &lt;=4,000 ตร.ม. สำนักงานเอกชน &gt;200, &lt;=2,000 ตร.ม.</v>
      </c>
      <c r="Q79" s="181"/>
      <c r="R79" s="181"/>
      <c r="S79" s="181"/>
      <c r="T79" s="181"/>
      <c r="U79" s="181"/>
      <c r="V79" s="181"/>
      <c r="W79" s="364" t="str">
        <f>IF(Table!V136=0,"",Table!V136&amp;" "&amp;Table!V138)</f>
        <v xml:space="preserve">ก.3 - 5 หรือ ก.3 - 6 </v>
      </c>
      <c r="X79" s="181"/>
      <c r="Y79" s="181"/>
      <c r="Z79" s="181"/>
      <c r="AA79" s="181"/>
    </row>
    <row r="80" spans="1:30" ht="13.5" customHeight="1">
      <c r="A80" s="342" t="str">
        <f>IF(Table!A130=0,"",Table!A130)</f>
        <v>9a</v>
      </c>
      <c r="B80" s="17" t="str">
        <f>IF(Table!B130=0,"",Table!B130)</f>
        <v>= อนุญาตโดยมีเงื่อนไข 9a</v>
      </c>
      <c r="E80" s="14" t="str">
        <f>IF(Table!E132=0,"",Table!E132)</f>
        <v>1e</v>
      </c>
      <c r="F80" s="19" t="str">
        <f>IF(Table!F132=0,"",Table!F132)</f>
        <v>= ตั้งอยู่ริมถนนสาธารณะที่มีขนาดเขตทาง &gt;= 30 เมตร</v>
      </c>
      <c r="M80" s="15"/>
      <c r="O80" s="182"/>
      <c r="P80" s="15" t="str">
        <f>IF(Table!P137=0,"",Table!P137&amp;" "&amp;Table!P139)</f>
        <v>การประกอบพาณิชยกรรม &gt;300, &lt;=4,000 ตร.ม. โรงมหรสพ ศูนย์ประชุมฯ &lt;=4,000 ตร.ม.</v>
      </c>
      <c r="Q80" s="182"/>
      <c r="R80" s="182"/>
      <c r="S80" s="182"/>
      <c r="T80" s="182"/>
      <c r="U80" s="182"/>
      <c r="V80" s="182"/>
      <c r="W80" s="346"/>
      <c r="X80" s="182"/>
      <c r="Y80" s="182"/>
      <c r="Z80" s="182"/>
      <c r="AA80" s="182"/>
    </row>
    <row r="81" spans="1:27" ht="13.5" customHeight="1">
      <c r="E81" s="14" t="str">
        <f>IF(Table!E137=0,"",Table!E137)</f>
        <v>1m</v>
      </c>
      <c r="F81" s="19" t="str">
        <f>IF(Table!F137=0,"",Table!F137)</f>
        <v>= ตั้งอยู่ในระยะ 500 เมตรจากเขตสถานีรถไฟฟ้าขนส่งมวลชน</v>
      </c>
      <c r="M81" s="15"/>
      <c r="O81" s="188"/>
      <c r="P81" s="340"/>
      <c r="Q81" s="188"/>
      <c r="R81" s="188"/>
      <c r="S81" s="188"/>
      <c r="T81" s="188"/>
      <c r="U81" s="188"/>
      <c r="V81" s="341"/>
      <c r="W81" s="188"/>
      <c r="X81" s="188"/>
      <c r="Y81" s="188"/>
      <c r="Z81" s="188"/>
      <c r="AA81" s="188"/>
    </row>
    <row r="82" spans="1:27" ht="13.5" customHeight="1">
      <c r="A82" s="18" t="str">
        <f>IF(Table!A132=0,"",Table!A132)</f>
        <v>1e+2</v>
      </c>
      <c r="B82" s="19" t="str">
        <f>IF(Table!B132=0,"",Table!B132)</f>
        <v>= อนุญาตโดยมีเงื่อนไขทั้ง 1e และ 2</v>
      </c>
      <c r="E82" s="14" t="str">
        <f>IF(Table!E138=0,"",Table!E138)</f>
        <v>1k</v>
      </c>
      <c r="F82" s="19" t="str">
        <f>IF(Table!F138=0,"",Table!F138)</f>
        <v>= ตั้งอยู่ในระยะ 500 เมตรจากริมฝั่งตามสภาพธรรมชาติของแม่น้ำเจ้าพระยาหรือทะเล</v>
      </c>
      <c r="H82" s="116"/>
      <c r="I82" s="116"/>
      <c r="J82" s="116"/>
      <c r="K82" s="116"/>
      <c r="M82" s="15"/>
      <c r="O82" s="186" t="str">
        <f>IF(Table!O143=0,"",Table!O143)</f>
        <v>ที่ดินประเภท / * หมายเหตุสำหรับ  F.A.R., O.S.R., B.A.F.</v>
      </c>
      <c r="P82" s="186"/>
      <c r="Q82" s="179"/>
      <c r="R82" s="179"/>
      <c r="S82" s="179"/>
      <c r="T82" s="179"/>
      <c r="V82" s="186" t="str">
        <f>IF(Table!V143=0,"",Table!V143)</f>
        <v>มาตรการเพิ่ม F.A.R.</v>
      </c>
      <c r="W82" s="186"/>
      <c r="X82" s="179"/>
      <c r="Y82" s="179"/>
      <c r="Z82" s="179"/>
      <c r="AA82" s="179"/>
    </row>
    <row r="83" spans="1:27" ht="13.5" customHeight="1">
      <c r="E83" s="14">
        <f>IF(Table!E139=0,"",Table!E139)</f>
        <v>2</v>
      </c>
      <c r="F83" s="19" t="str">
        <f>IF(Table!F139=0,"",Table!F139)</f>
        <v>= เงื่อนไขเกี่ยวกับที่ตั้งเฉพาะบริเวณ/พื้นที่ที่กำหนด (ดูหมายเหตุด้านขวา)</v>
      </c>
      <c r="M83" s="15"/>
      <c r="O83" s="252" t="str">
        <f>IF(Table!O144=0,"",Table!O144)</f>
        <v>ก.1, อก.</v>
      </c>
      <c r="P83" s="411" t="str">
        <f>IF(Table!P144=0,"",Table!P144)</f>
        <v>ไม่ใช้บังคับแก่ขนาดแปลงที่ดิน &lt;60 ตร.วา ซึ่งแบ่งแยก/แบ่งโอนก่อนผังเมืองรวมใช้บังคับ โดยให้มีพื้นที่อาคารรวมกัน &lt;=120 ตร.ม. ความสูง &lt;=9 ม.</v>
      </c>
      <c r="Q83" s="412"/>
      <c r="R83" s="412"/>
      <c r="S83" s="412"/>
      <c r="T83" s="412"/>
      <c r="V83" s="2" t="str">
        <f>IF(Table!V144=0,"",Table!V144)</f>
        <v>ให้เพิ่มขึ้นได้อย่างใดอย่างหนึ่ง (ดูข้อ 66(1)-(5))</v>
      </c>
      <c r="W83" s="15"/>
      <c r="X83" s="15"/>
      <c r="Y83" s="15"/>
      <c r="Z83" s="20"/>
      <c r="AA83" s="189"/>
    </row>
    <row r="84" spans="1:27" ht="13.5" customHeight="1">
      <c r="A84" s="31" t="str">
        <f>IF(Table!A134=0,"",Table!A134)</f>
        <v>1d,9a</v>
      </c>
      <c r="B84" s="17" t="str">
        <f>IF(Table!B134=0,"",Table!B134)</f>
        <v>= อนุญาตโดยมีเงื่อนไข 1d หรือ 9a</v>
      </c>
      <c r="E84" s="14">
        <f>IF(Table!E141=0,"",Table!E141)</f>
        <v>4</v>
      </c>
      <c r="F84" s="174" t="str">
        <f>IF(Table!F141=0,"",Table!F141)</f>
        <v>= ก่อสร้างแทนที่มีอยู่เดิม</v>
      </c>
      <c r="M84" s="15"/>
      <c r="P84" s="413"/>
      <c r="Q84" s="413"/>
      <c r="R84" s="413"/>
      <c r="S84" s="413"/>
      <c r="T84" s="413"/>
      <c r="V84" s="357" t="str">
        <f>IF(Table!V145=0,"",Table!V145)</f>
        <v>(1) ถนนมีต้นทางและปลายทางเชื่อมต่อกับสาธารณะภายนอก</v>
      </c>
      <c r="W84"/>
      <c r="X84"/>
      <c r="Y84"/>
      <c r="Z84"/>
      <c r="AA84"/>
    </row>
    <row r="85" spans="1:27" ht="13.5" customHeight="1">
      <c r="A85" s="15"/>
      <c r="B85" s="454" t="str">
        <f>IF(Table!B135=0,"",Table!B135)</f>
        <v>= อนุญาตโดยให้มีพื้นที่ไม่เกิน 2,000 ตร.ม.</v>
      </c>
      <c r="C85" s="455"/>
      <c r="D85" s="455"/>
      <c r="E85" s="229" t="str">
        <f>IF(Table!E142=0,"",Table!E142)</f>
        <v>5a(x)</v>
      </c>
      <c r="F85" s="230" t="str">
        <f>IF(Table!F142=0,"",Table!F142)</f>
        <v>= เป็นส่วนหนึ่งของโครงการจัดสรรที่ดินเพื่อการอยู่อาศัย (และมีพื้นที่ไม่เกินร้อยละ x ของพื้นที่โครงการทั้งหมด)</v>
      </c>
      <c r="H85"/>
      <c r="I85"/>
      <c r="J85"/>
      <c r="K85"/>
      <c r="L85"/>
      <c r="M85"/>
      <c r="N85"/>
      <c r="O85" s="343" t="str">
        <f>IF(Table!O146=0,"",Table!O146)</f>
        <v>ก.2</v>
      </c>
      <c r="P85" s="414" t="str">
        <f>IF(Table!P146=0,"",Table!P146)</f>
        <v>ไม่ใช้บังคับแก่ขนาดแปลงที่ดิน &lt;50 ตร.วา ซึ่งแบ่งแยก/แบ่งโอนก่อนผังเมืองรวมใช้บังคับ โดยให้มีพื้นที่อาคารรวมกัน &lt;=100 ตร.ม. ความสูง &lt;=9 ม.</v>
      </c>
      <c r="Q85" s="415"/>
      <c r="R85" s="415"/>
      <c r="S85" s="415"/>
      <c r="T85" s="415"/>
      <c r="V85" s="357" t="str">
        <f>IF(Table!V146=0,"",Table!V146)</f>
        <v>(2) ที่โล่งเพื่อประโยชน์สาธารณะต่อเนื่องถนนสาธารณะ/สถานีรถไฟฟ้า</v>
      </c>
      <c r="W85"/>
      <c r="X85"/>
      <c r="Y85"/>
      <c r="Z85"/>
      <c r="AA85"/>
    </row>
    <row r="86" spans="1:27" ht="13.5" customHeight="1">
      <c r="A86" s="209" t="str">
        <f>IF(Table!A136=0,"",Table!A136)</f>
        <v>&lt;=2,000</v>
      </c>
      <c r="B86" s="455"/>
      <c r="C86" s="455"/>
      <c r="D86" s="455"/>
      <c r="E86" s="229" t="str">
        <f>IF(Table!E147=0,"",Table!E147)</f>
        <v>9a</v>
      </c>
      <c r="F86" s="17" t="str">
        <f>IF(Table!F147=0,"",Table!F147)</f>
        <v>= เป็นโครงการจัดรูปที่ดินเพื่อพัฒนาพื้นที่หรือโครงการพัฒนาหน่วยกิจการที่ได้วางแผนไว้ในแปลงที่ดินขนาดใหญ่(ดูข้อ 62,63)</v>
      </c>
      <c r="G86"/>
      <c r="H86"/>
      <c r="I86"/>
      <c r="J86"/>
      <c r="K86"/>
      <c r="L86"/>
      <c r="M86"/>
      <c r="N86"/>
      <c r="P86" s="413"/>
      <c r="Q86" s="413"/>
      <c r="R86" s="413"/>
      <c r="S86" s="413"/>
      <c r="T86" s="413"/>
      <c r="V86" s="357" t="str">
        <f>IF(Table!V147=0,"",Table!V147)</f>
        <v>(3) ที่โล่งเพื่อประโยชน์สาธารณะริมฝั่งแม่น้ำ คลอง หรือทะเล</v>
      </c>
      <c r="W86"/>
      <c r="X86"/>
      <c r="Y86"/>
      <c r="Z86"/>
      <c r="AA86"/>
    </row>
    <row r="87" spans="1:27" ht="13.5" customHeight="1">
      <c r="B87" s="454" t="str">
        <f>IF(Table!B138=0,"",Table!B138)</f>
        <v>= อนุญาตโดยไม่ได้จำกัดขนาดพื้นที่</v>
      </c>
      <c r="C87" s="455"/>
      <c r="D87" s="455"/>
      <c r="E87" s="14" t="str">
        <f>IF(Table!E148=0,"",Table!E148)</f>
        <v>9c</v>
      </c>
      <c r="F87" s="19" t="str">
        <f>IF(Table!F148=0,"",Table!F148)</f>
        <v>= เป็นโครงการพัฒนาเมืองอุตสาหกรรมเชิงนิเวศ (ดูข้อ 64)</v>
      </c>
      <c r="H87"/>
      <c r="I87"/>
      <c r="J87"/>
      <c r="K87"/>
      <c r="M87" s="15"/>
      <c r="O87" s="343" t="str">
        <f>IF(Table!O148=0,"",Table!O148)</f>
        <v>ก.3</v>
      </c>
      <c r="P87" s="414" t="str">
        <f>IF(Table!P148=0,"",Table!P148)</f>
        <v>ไม่ใช้บังคับแก่ขนาดแปลงที่ดิน &lt;40 ตร.วา ซึ่งแบ่งแยก/แบ่งโอนก่อนผังเมืองรวมใช้บังคับ โดยให้มีพื้นที่อาคารรวมกัน &lt;=120 ตร.ม. ความสูง &lt;=9 ม.</v>
      </c>
      <c r="Q87" s="415"/>
      <c r="R87" s="415"/>
      <c r="S87" s="415"/>
      <c r="T87" s="415"/>
      <c r="V87" s="357" t="str">
        <f>IF(Table!V148=0,"",Table!V148)</f>
        <v>(4) พื้นที่กักเก็บน้ำฝน &gt;= 1 ลบ.ม. ต่อพื้นที่ดิน 50 ตร.ม.</v>
      </c>
      <c r="W87"/>
      <c r="X87"/>
      <c r="Y87"/>
      <c r="Z87"/>
      <c r="AA87"/>
    </row>
    <row r="88" spans="1:27" ht="13.5" customHeight="1">
      <c r="A88" s="209" t="str">
        <f>IF(Table!A138=0,"",Table!A138)</f>
        <v>NL</v>
      </c>
      <c r="B88" s="455"/>
      <c r="C88" s="455"/>
      <c r="D88" s="455"/>
      <c r="E88" s="14" t="str">
        <f>IF(Table!E149=0,"",Table!E149)</f>
        <v>9d</v>
      </c>
      <c r="F88" s="17" t="str">
        <f>IF(Table!F149=0,"",Table!F149)</f>
        <v>= เป็นโครงการของการเคหะแห่งชาติ (ดูข้อ 65)</v>
      </c>
      <c r="M88" s="15"/>
      <c r="O88" s="187"/>
      <c r="P88" s="419"/>
      <c r="Q88" s="419"/>
      <c r="R88" s="419"/>
      <c r="S88" s="419"/>
      <c r="T88" s="419"/>
      <c r="V88" s="358" t="str">
        <f>IF(Table!V149=0,"",Table!V149)</f>
        <v>(5) พื้นที่น้ำซึมผ่านได้เพิ่มขึ้นจากที่กำหนด</v>
      </c>
      <c r="W88" s="359"/>
      <c r="X88" s="359"/>
      <c r="Y88" s="359"/>
      <c r="Z88" s="359"/>
      <c r="AA88" s="359"/>
    </row>
    <row r="89" spans="1:27" customFormat="1" ht="6.95" hidden="1" customHeight="1">
      <c r="C89" s="15"/>
      <c r="D89" s="15"/>
      <c r="E89" s="14"/>
      <c r="F89" s="14"/>
      <c r="G89" s="14"/>
      <c r="H89" s="14"/>
      <c r="I89" s="14"/>
      <c r="J89" s="14"/>
      <c r="K89" s="14"/>
      <c r="L89" s="14"/>
      <c r="M89" s="14"/>
      <c r="N89" s="14"/>
      <c r="O89" s="14"/>
      <c r="P89" s="14"/>
      <c r="Q89" s="14"/>
      <c r="R89" s="14"/>
      <c r="S89" s="14"/>
      <c r="T89" s="14"/>
      <c r="U89" s="14"/>
      <c r="V89" s="14"/>
      <c r="W89" s="14"/>
      <c r="X89" s="14"/>
      <c r="Y89" s="14"/>
      <c r="Z89" s="14"/>
      <c r="AA89" s="14"/>
    </row>
  </sheetData>
  <sheetProtection algorithmName="SHA-512" hashValue="arpnDVlWVrXfzKbwHMKCdRQApuBBYbMbUeoB1YXijWCHv49RtB/nnGAtYtrIAat56HJV1TwdNQIUA7Hv5ZLRVw==" saltValue="70GBChn6ME1yWYXDlFB2Wg==" spinCount="100000" sheet="1" formatColumns="0" formatRows="0" autoFilter="0"/>
  <autoFilter ref="A6:AA72" xr:uid="{B84A551B-6FA1-48E2-BD7B-A2168EAE29F3}"/>
  <mergeCells count="20">
    <mergeCell ref="P83:T84"/>
    <mergeCell ref="P85:T86"/>
    <mergeCell ref="P87:T88"/>
    <mergeCell ref="B68:D68"/>
    <mergeCell ref="A31:A43"/>
    <mergeCell ref="A44:A54"/>
    <mergeCell ref="A55:A64"/>
    <mergeCell ref="A70:A72"/>
    <mergeCell ref="B70:D70"/>
    <mergeCell ref="B71:D71"/>
    <mergeCell ref="B72:D72"/>
    <mergeCell ref="B85:D86"/>
    <mergeCell ref="B87:D88"/>
    <mergeCell ref="A75:B76"/>
    <mergeCell ref="E75:F76"/>
    <mergeCell ref="A27:A30"/>
    <mergeCell ref="A7:A18"/>
    <mergeCell ref="A19:A26"/>
    <mergeCell ref="B65:D65"/>
    <mergeCell ref="B66:D66"/>
  </mergeCells>
  <printOptions horizontalCentered="1" verticalCentered="1"/>
  <pageMargins left="0.78740157480314965" right="0.35433070866141736" top="0.39370078740157483" bottom="0.35433070866141736" header="0.11811023622047245" footer="0.11811023622047245"/>
  <pageSetup paperSize="8" scale="6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420BA-006E-49EE-9613-306E638E6BED}">
  <sheetPr>
    <pageSetUpPr fitToPage="1"/>
  </sheetPr>
  <dimension ref="A1:C42"/>
  <sheetViews>
    <sheetView tabSelected="1" zoomScale="115" zoomScaleNormal="115" workbookViewId="0">
      <pane ySplit="3" topLeftCell="A4" activePane="bottomLeft" state="frozen"/>
      <selection pane="bottomLeft"/>
    </sheetView>
  </sheetViews>
  <sheetFormatPr defaultRowHeight="12.75"/>
  <cols>
    <col min="1" max="1" width="3.5703125" style="395" customWidth="1"/>
    <col min="2" max="2" width="8.140625" style="395" customWidth="1"/>
    <col min="3" max="3" width="85.5703125" style="395" customWidth="1"/>
    <col min="4" max="16384" width="9.140625" style="395"/>
  </cols>
  <sheetData>
    <row r="1" spans="1:3" ht="18" customHeight="1">
      <c r="A1" s="404" t="s">
        <v>54</v>
      </c>
    </row>
    <row r="2" spans="1:3" ht="6" customHeight="1"/>
    <row r="3" spans="1:3" ht="18" customHeight="1">
      <c r="A3" s="405" t="s">
        <v>273</v>
      </c>
      <c r="B3" s="396"/>
      <c r="C3" s="396"/>
    </row>
    <row r="4" spans="1:3" ht="6" customHeight="1"/>
    <row r="5" spans="1:3">
      <c r="A5" s="402" t="s">
        <v>274</v>
      </c>
      <c r="B5" s="403"/>
      <c r="C5" s="403"/>
    </row>
    <row r="6" spans="1:3" ht="28.5" customHeight="1">
      <c r="A6" s="459" t="s">
        <v>308</v>
      </c>
      <c r="B6" s="460"/>
      <c r="C6" s="460"/>
    </row>
    <row r="7" spans="1:3" ht="6" customHeight="1"/>
    <row r="8" spans="1:3" ht="15" customHeight="1">
      <c r="A8" s="400" t="s">
        <v>312</v>
      </c>
    </row>
    <row r="9" spans="1:3" ht="15" customHeight="1">
      <c r="B9" s="397" t="s">
        <v>275</v>
      </c>
      <c r="C9" s="400" t="s">
        <v>289</v>
      </c>
    </row>
    <row r="10" spans="1:3" ht="15" customHeight="1">
      <c r="B10" s="399" t="s">
        <v>276</v>
      </c>
      <c r="C10" s="398" t="s">
        <v>311</v>
      </c>
    </row>
    <row r="11" spans="1:3" ht="6" customHeight="1"/>
    <row r="12" spans="1:3" ht="15" customHeight="1">
      <c r="A12" s="406" t="s">
        <v>277</v>
      </c>
    </row>
    <row r="13" spans="1:3" ht="29.25" customHeight="1">
      <c r="A13" s="458" t="s">
        <v>278</v>
      </c>
      <c r="B13" s="458"/>
      <c r="C13" s="458"/>
    </row>
    <row r="14" spans="1:3" ht="15" customHeight="1">
      <c r="B14" s="397" t="s">
        <v>279</v>
      </c>
    </row>
    <row r="15" spans="1:3" ht="15" customHeight="1">
      <c r="B15" s="397" t="s">
        <v>280</v>
      </c>
    </row>
    <row r="16" spans="1:3" ht="28.5" customHeight="1">
      <c r="B16" s="458" t="s">
        <v>281</v>
      </c>
      <c r="C16" s="458"/>
    </row>
    <row r="17" spans="1:3" ht="15" customHeight="1">
      <c r="B17" t="s">
        <v>290</v>
      </c>
    </row>
    <row r="18" spans="1:3" ht="42" customHeight="1">
      <c r="B18" s="399" t="s">
        <v>309</v>
      </c>
      <c r="C18" s="399" t="s">
        <v>291</v>
      </c>
    </row>
    <row r="19" spans="1:3" ht="68.25" customHeight="1">
      <c r="B19" s="399" t="s">
        <v>310</v>
      </c>
      <c r="C19" s="399" t="s">
        <v>292</v>
      </c>
    </row>
    <row r="20" spans="1:3" ht="15" customHeight="1">
      <c r="A20" s="457" t="s">
        <v>287</v>
      </c>
      <c r="B20" s="458"/>
      <c r="C20" s="458"/>
    </row>
    <row r="21" spans="1:3" ht="6" customHeight="1"/>
    <row r="22" spans="1:3" ht="15" customHeight="1">
      <c r="A22" s="406" t="s">
        <v>282</v>
      </c>
    </row>
    <row r="23" spans="1:3" ht="28.5" customHeight="1">
      <c r="A23" s="458" t="s">
        <v>293</v>
      </c>
      <c r="B23" s="458"/>
      <c r="C23" s="458"/>
    </row>
    <row r="24" spans="1:3" ht="28.5" customHeight="1">
      <c r="A24" s="457" t="s">
        <v>283</v>
      </c>
      <c r="B24" s="458"/>
      <c r="C24" s="458"/>
    </row>
    <row r="25" spans="1:3" ht="42" customHeight="1">
      <c r="A25" s="457" t="s">
        <v>284</v>
      </c>
      <c r="B25" s="458"/>
      <c r="C25" s="458"/>
    </row>
    <row r="26" spans="1:3" ht="15" customHeight="1">
      <c r="A26" s="15" t="s">
        <v>294</v>
      </c>
    </row>
    <row r="27" spans="1:3" ht="15" customHeight="1">
      <c r="B27" s="401" t="s">
        <v>295</v>
      </c>
    </row>
    <row r="28" spans="1:3" ht="15" customHeight="1">
      <c r="B28" s="400" t="s">
        <v>296</v>
      </c>
    </row>
    <row r="29" spans="1:3" ht="15" customHeight="1">
      <c r="B29" s="400" t="s">
        <v>297</v>
      </c>
    </row>
    <row r="30" spans="1:3" ht="15" customHeight="1">
      <c r="B30" s="400" t="s">
        <v>298</v>
      </c>
    </row>
    <row r="31" spans="1:3" ht="15" customHeight="1">
      <c r="B31" s="400" t="s">
        <v>299</v>
      </c>
    </row>
    <row r="32" spans="1:3" ht="15" customHeight="1">
      <c r="B32" s="400" t="s">
        <v>300</v>
      </c>
    </row>
    <row r="33" spans="1:3" ht="15" customHeight="1">
      <c r="B33" s="457" t="s">
        <v>301</v>
      </c>
      <c r="C33" s="458"/>
    </row>
    <row r="34" spans="1:3" ht="15" customHeight="1">
      <c r="B34" s="457" t="s">
        <v>302</v>
      </c>
      <c r="C34" s="458"/>
    </row>
    <row r="35" spans="1:3" ht="15" customHeight="1">
      <c r="B35" s="15" t="s">
        <v>303</v>
      </c>
    </row>
    <row r="36" spans="1:3" ht="6" customHeight="1"/>
    <row r="37" spans="1:3" ht="15" customHeight="1">
      <c r="A37" s="406" t="s">
        <v>285</v>
      </c>
    </row>
    <row r="38" spans="1:3" ht="28.5" customHeight="1">
      <c r="A38" s="457" t="s">
        <v>304</v>
      </c>
      <c r="B38" s="458"/>
      <c r="C38" s="458"/>
    </row>
    <row r="39" spans="1:3" ht="15" customHeight="1">
      <c r="B39" s="397" t="s">
        <v>286</v>
      </c>
    </row>
    <row r="40" spans="1:3" ht="15" customHeight="1">
      <c r="B40" s="15" t="s">
        <v>305</v>
      </c>
    </row>
    <row r="41" spans="1:3" ht="28.5" customHeight="1">
      <c r="B41" s="457" t="s">
        <v>306</v>
      </c>
      <c r="C41" s="458"/>
    </row>
    <row r="42" spans="1:3" ht="15" customHeight="1">
      <c r="A42" s="407" t="s">
        <v>288</v>
      </c>
    </row>
  </sheetData>
  <sheetProtection algorithmName="SHA-512" hashValue="OyFjvk78lqwTsX0dJKnEoFcO3RNQBqcDUsAQGwHEu75pwOMjv8AoGmUiN34y/+lc0RyaIrY6qHMdUW/dbxiibQ==" saltValue="I8b6dZbWCxxSOZK8EQPDhA==" spinCount="100000" sheet="1" objects="1" scenarios="1"/>
  <mergeCells count="11">
    <mergeCell ref="A20:C20"/>
    <mergeCell ref="A6:C6"/>
    <mergeCell ref="A13:C13"/>
    <mergeCell ref="B16:C16"/>
    <mergeCell ref="A23:C23"/>
    <mergeCell ref="A24:C24"/>
    <mergeCell ref="A25:C25"/>
    <mergeCell ref="A38:C38"/>
    <mergeCell ref="B41:C41"/>
    <mergeCell ref="B33:C33"/>
    <mergeCell ref="B34:C34"/>
  </mergeCells>
  <hyperlinks>
    <hyperlink ref="A42" r:id="rId1" display="ดาวน์โหลดผังเมืองรวม" xr:uid="{D7E797E6-ECBE-4C21-AA23-4A3434369444}"/>
  </hyperlinks>
  <printOptions horizontalCentered="1"/>
  <pageMargins left="0.59055118110236227" right="0.39370078740157483" top="0.78740157480314965" bottom="0.59055118110236227" header="0.31496062992125984" footer="0.31496062992125984"/>
  <pageSetup paperSize="9" scale="96"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Table</vt:lpstr>
      <vt:lpstr>Table (2)</vt:lpstr>
      <vt:lpstr>Instruction</vt:lpstr>
      <vt:lpstr>'Table (2)'!Codes</vt:lpstr>
      <vt:lpstr>Codes</vt:lpstr>
      <vt:lpstr>'Table (2)'!CodeTable</vt:lpstr>
      <vt:lpstr>CodeTable</vt:lpstr>
      <vt:lpstr>Instruction!Print_Area</vt:lpstr>
      <vt:lpstr>Table!Print_Area</vt:lpstr>
      <vt:lpstr>'Table (2)'!Print_Area</vt:lpstr>
      <vt:lpstr>Table!Print_Titles</vt:lpstr>
      <vt:lpstr>'Table (2)'!Print_Titles</vt:lpstr>
    </vt:vector>
  </TitlesOfParts>
  <Company>ศูนย์ข้อมูลกฎหมายอาคาร สมาคมสถาปนิกสยาม ในพระบรมราชูปถัมภ์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ตารางสรุป ข้อกำหนดการใช้ประโยชน์ที่ดิน ตามผังเมืองรวมสมุทรปราการ 2556</dc:title>
  <dc:subject>ผังเมืองรวมสมุทรปราการ 2556</dc:subject>
  <dc:creator>BRIC</dc:creator>
  <cp:keywords>ผังเมืองรวม สมุทรปราการ ตารางสรุป</cp:keywords>
  <dc:description/>
  <cp:lastModifiedBy>Supin Riansrivilai</cp:lastModifiedBy>
  <cp:lastPrinted>2026-03-05T07:07:14Z</cp:lastPrinted>
  <dcterms:created xsi:type="dcterms:W3CDTF">2005-04-03T07:02:56Z</dcterms:created>
  <dcterms:modified xsi:type="dcterms:W3CDTF">2026-03-05T07:15:17Z</dcterms:modified>
</cp:coreProperties>
</file>